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5605" windowHeight="16320" tabRatio="500"/>
  </bookViews>
  <sheets>
    <sheet name="Summary" sheetId="1" r:id="rId1"/>
    <sheet name="One-Time B Budget" sheetId="2" r:id="rId2"/>
    <sheet name="Ongoing B Budget" sheetId="3" r:id="rId3"/>
    <sheet name="Facilities and Equipment" sheetId="4" r:id="rId4"/>
  </sheets>
  <definedNames>
    <definedName name="_xlnm._FilterDatabase" localSheetId="3" hidden="1">'Facilities and Equipment'!$A$1:$P$36</definedName>
    <definedName name="_xlnm._FilterDatabase" localSheetId="1" hidden="1">'One-Time B Budget'!$A$1:$P$26</definedName>
    <definedName name="_xlnm._FilterDatabase" localSheetId="2" hidden="1">'Ongoing B Budget'!$A$1:$P$21</definedName>
    <definedName name="_xlnm._FilterDatabase" localSheetId="0" hidden="1">Summary!$A$8:$P$21</definedName>
    <definedName name="_xlnm._FilterDatabase" hidden="1">#REF!</definedName>
    <definedName name="_xlnm.Print_Area">#REF!</definedName>
    <definedName name="_xlnm.Print_Titles" localSheetId="3">'Facilities and Equipment'!$1:$1</definedName>
    <definedName name="_xlnm.Print_Titles" localSheetId="1">'One-Time B Budget'!$1:$1</definedName>
    <definedName name="_xlnm.Print_Titles" localSheetId="2">'Ongoing B Budget'!$1:$1</definedName>
    <definedName name="_xlnm.Print_Titles" localSheetId="0">Summary!$8:$8</definedName>
  </definedNames>
  <calcPr calcId="145621" concurrentCalc="0"/>
</workbook>
</file>

<file path=xl/calcChain.xml><?xml version="1.0" encoding="utf-8"?>
<calcChain xmlns="http://schemas.openxmlformats.org/spreadsheetml/2006/main">
  <c r="C4" i="1" l="1"/>
  <c r="J5" i="1"/>
  <c r="J4" i="1"/>
  <c r="D29" i="2"/>
  <c r="J3" i="1"/>
  <c r="K5" i="1"/>
  <c r="K4" i="1"/>
  <c r="D31" i="2"/>
  <c r="K3" i="1"/>
  <c r="H5" i="1"/>
  <c r="D3" i="1"/>
  <c r="D5" i="1"/>
  <c r="D6" i="1"/>
  <c r="G3" i="1"/>
  <c r="G4" i="1"/>
  <c r="G5" i="1"/>
  <c r="G6" i="1"/>
  <c r="C5" i="1"/>
  <c r="D36" i="4"/>
  <c r="B5" i="1"/>
  <c r="D41" i="4"/>
  <c r="D40" i="4"/>
  <c r="D39" i="4"/>
  <c r="B4" i="1"/>
  <c r="D24" i="3"/>
  <c r="D25" i="3"/>
  <c r="D26" i="3"/>
  <c r="D21" i="3"/>
  <c r="D30" i="2"/>
  <c r="H3" i="1"/>
  <c r="I3" i="1"/>
  <c r="D26" i="2"/>
  <c r="B3" i="1"/>
  <c r="K6" i="1"/>
  <c r="I5" i="1"/>
  <c r="H4" i="1"/>
  <c r="I4" i="1"/>
  <c r="I6" i="1"/>
  <c r="H6" i="1"/>
  <c r="C3" i="1"/>
  <c r="C6" i="1"/>
  <c r="J6" i="1"/>
  <c r="B6" i="1"/>
</calcChain>
</file>

<file path=xl/sharedStrings.xml><?xml version="1.0" encoding="utf-8"?>
<sst xmlns="http://schemas.openxmlformats.org/spreadsheetml/2006/main" count="774" uniqueCount="339">
  <si>
    <t>OPC ratings</t>
  </si>
  <si>
    <t>N/A</t>
  </si>
  <si>
    <t>Facilities</t>
  </si>
  <si>
    <t>B Budget</t>
  </si>
  <si>
    <t>Division Rank</t>
  </si>
  <si>
    <t>Requestor</t>
  </si>
  <si>
    <t>$ Amount</t>
  </si>
  <si>
    <t>Request Rationale</t>
  </si>
  <si>
    <t>Dean's Comments</t>
  </si>
  <si>
    <t>VP High/Low Rank</t>
  </si>
  <si>
    <t>Rank Comments</t>
  </si>
  <si>
    <t>VP Comments</t>
  </si>
  <si>
    <t>OPC Notes</t>
  </si>
  <si>
    <t>OPC ranking</t>
  </si>
  <si>
    <t>Funding Source</t>
  </si>
  <si>
    <t>President's Decision (Yes/No)</t>
  </si>
  <si>
    <t>Comments</t>
  </si>
  <si>
    <t>Notes:</t>
  </si>
  <si>
    <t>High</t>
  </si>
  <si>
    <t>Equip. Request</t>
  </si>
  <si>
    <t>Amount</t>
  </si>
  <si>
    <t>HIGH</t>
  </si>
  <si>
    <t>medium</t>
  </si>
  <si>
    <t>Medium</t>
  </si>
  <si>
    <t>Physics</t>
  </si>
  <si>
    <t>2 Olympus DP22 microscope Cameras</t>
  </si>
  <si>
    <t>One-Time B</t>
  </si>
  <si>
    <t>Ongoing B</t>
  </si>
  <si>
    <t>One-time B</t>
  </si>
  <si>
    <t>Chemistry</t>
  </si>
  <si>
    <t>One-Time B Budget Request</t>
  </si>
  <si>
    <t>Outdoor Classroom (Evolution Garden)</t>
  </si>
  <si>
    <t>Ongoing B Budget Request</t>
  </si>
  <si>
    <t>Equip./Facilities Request</t>
  </si>
  <si>
    <t>Requests $$$</t>
  </si>
  <si>
    <t>All</t>
  </si>
  <si>
    <t>High by VP</t>
  </si>
  <si>
    <t>High by OPC</t>
  </si>
  <si>
    <t>Facilities and Equipment</t>
  </si>
  <si>
    <t>Total (VP high)</t>
  </si>
  <si>
    <t>high (OPC)</t>
  </si>
  <si>
    <t>medium (OPC)</t>
  </si>
  <si>
    <t>low or N/A (OPC)</t>
  </si>
  <si>
    <t>Total requests</t>
  </si>
  <si>
    <t>Total</t>
  </si>
  <si>
    <t>Starer</t>
  </si>
  <si>
    <t>Funding for Peer Tutors</t>
  </si>
  <si>
    <t>Peer tutoring is WSCH generating</t>
  </si>
  <si>
    <t>These ranking reflect my degree of support for these resources</t>
  </si>
  <si>
    <t>The TLC is trying to expand its peer tutoring program and we need to pay the tutors.</t>
  </si>
  <si>
    <t>3SP and or Equity Funds or Basic Skills Funds</t>
  </si>
  <si>
    <t xml:space="preserve">Color Printer </t>
  </si>
  <si>
    <t>Helps with marketing and program function</t>
  </si>
  <si>
    <t>The Pass the Torch program needs the color printer to assist with marketing and team matching.</t>
  </si>
  <si>
    <t xml:space="preserve">Two t.v. displays </t>
  </si>
  <si>
    <t>Marketing and enhance study rooms</t>
  </si>
  <si>
    <t>How does this contribute to study rooms? Is this a marketing tool?</t>
  </si>
  <si>
    <t>possibly instructional equipment</t>
  </si>
  <si>
    <t>Lockers for Staff</t>
  </si>
  <si>
    <t>There is no secure place for staff to store items</t>
  </si>
  <si>
    <t>Staff in the TLC, Pass the Torch, and Library are requesting a secure place to store personal items during work shifts.</t>
  </si>
  <si>
    <t>Low</t>
  </si>
  <si>
    <t>Toner to provide free printing for students</t>
  </si>
  <si>
    <t>Like the STEM center the TLC would like to provide free printing to students</t>
  </si>
  <si>
    <t>The STEM center has been providing free printing to students and the TLC would also like to provide this service.</t>
  </si>
  <si>
    <t>more appropriate to use Dept B Budget</t>
  </si>
  <si>
    <t>Software to monitor magnetized materials checked out</t>
  </si>
  <si>
    <t>Theft deterrent</t>
  </si>
  <si>
    <t>These theft deterrent devices help keep library materials from wandering off.</t>
  </si>
  <si>
    <t>Marketing</t>
  </si>
  <si>
    <t>Help with enrollment</t>
  </si>
  <si>
    <t>Language Arts requests $1000 to help pay for marketing our programs and services.</t>
  </si>
  <si>
    <t>Professional Development for Faculty/Staff</t>
  </si>
  <si>
    <t>Staff development to improve TLC visits for students</t>
  </si>
  <si>
    <t>The TLC is looking to provide stipends for part-time faculty tutors for local created professional development work.</t>
  </si>
  <si>
    <t>Lending Library</t>
  </si>
  <si>
    <t>Provide another resource for students in TLC</t>
  </si>
  <si>
    <t xml:space="preserve">The TLC would like to develop a lending library to help students while they are receiving tutoring </t>
  </si>
  <si>
    <t>Low if we can use lottery funds - high if not</t>
  </si>
  <si>
    <t>Could be lottery eligible depending on lending materials</t>
  </si>
  <si>
    <t xml:space="preserve">Professional Development </t>
  </si>
  <si>
    <t>Professional development to suppor college initiatives like ab 705 service learning and part-time participation.</t>
  </si>
  <si>
    <t>The English department would like to compensate part-time faculty for professional development work related to AB 705 and other projects and programs.</t>
  </si>
  <si>
    <t>Basic Skills Funds</t>
  </si>
  <si>
    <t>PD Retreat, 209 success</t>
  </si>
  <si>
    <t>The English department would like to continue their reading initiative series and have part-time faculty participate.</t>
  </si>
  <si>
    <t>PD Retreat, service learning</t>
  </si>
  <si>
    <t>In keeping with the campus goal of increasing service learning opportunities, the English department would like a retreat to explore ways they could meet this colllege goal within the English program and curricula.</t>
  </si>
  <si>
    <t>Computer Cart</t>
  </si>
  <si>
    <t>Takes pressure of computer classroom/lab space</t>
  </si>
  <si>
    <t>Given the premium of commputer classroom space on campus, Language Arts would like a mobile computer cart and computers to help with the need for a computer classroom.</t>
  </si>
  <si>
    <t xml:space="preserve">Physics </t>
  </si>
  <si>
    <t>Additional conference/travel funding</t>
  </si>
  <si>
    <t xml:space="preserve">This is an important goal for the department as identified in the program review. This relates to the college equity goals. </t>
  </si>
  <si>
    <t xml:space="preserve">It is true that faculty can use funding from professional development for this purpose. But, that is limited to $1600. The physics faculty have specific plans to go to other conferences with the goal to recruit students from targeted student groups. This </t>
  </si>
  <si>
    <t>Equity Funds</t>
  </si>
  <si>
    <t>Funding for “boot camp”</t>
  </si>
  <si>
    <t xml:space="preserve">These are highly challenging classes. Students definitely need additional support to succeed in these classes. </t>
  </si>
  <si>
    <t>Student success in science classes tends to be lower than in other areas. Any activity faculty can undertake to improve the success scores and also bridge the equity gap is important. It meets the following success indicators: "Student Success: Completion</t>
  </si>
  <si>
    <t xml:space="preserve">Mathematics </t>
  </si>
  <si>
    <t>Pig dice</t>
  </si>
  <si>
    <t>1d – provide students with resources</t>
  </si>
  <si>
    <t>This can probably be purchased with lottery funds</t>
  </si>
  <si>
    <t xml:space="preserve">Ignore this: we will use lottery funds. This is essential equipment used by students. </t>
  </si>
  <si>
    <t>Lottery Funds</t>
  </si>
  <si>
    <t>New copier</t>
  </si>
  <si>
    <t>The division copier is constantly breaking down as a result of age and wear and tear. While I do want to discourage copying and encourage the use of the Print Shop, the Print Shop user interface needs to be improved. Until then we absoltely need a more ef</t>
  </si>
  <si>
    <t>The division office copy machine is used for copying exams, handouts, and other information provided to students by instructors. This is necessary to improve "communication" with students, provide students valuable "content". This relates to the following</t>
  </si>
  <si>
    <t>New scantron</t>
  </si>
  <si>
    <t xml:space="preserve"> *basic supplies for operation</t>
  </si>
  <si>
    <t xml:space="preserve">This is of low priority in my opinion. The current scantron is under a service contract and so can be repaired if needed. </t>
  </si>
  <si>
    <t xml:space="preserve">Please ignore this. </t>
  </si>
  <si>
    <t>Annual safety training</t>
  </si>
  <si>
    <t>This is a compliance issue</t>
  </si>
  <si>
    <t xml:space="preserve">Chemistry departments in every institution are required by law to retrain all the faculty, staff, and students using hazardous chemicals to undergo a mandatory safety training. Our district is the only place where I have seen that this is not available. </t>
  </si>
  <si>
    <t xml:space="preserve">This is of HIGH priority. This maps to the following success indicators: "Student Success: Completion of Student Goals" and "Pedagogy, Scholarship, and Support of Learning" and "Climate for Learning". </t>
  </si>
  <si>
    <t>Could use first instance as pilot with potential to expand training district-wide</t>
  </si>
  <si>
    <t>PDL, General fund, carryover</t>
  </si>
  <si>
    <t>PHED</t>
  </si>
  <si>
    <t>Four Life Fitness 95T Discover S.C. Treadmills @ 4,500 each</t>
  </si>
  <si>
    <t>Replace Obsolete Equipment</t>
  </si>
  <si>
    <t>The traedmills are used by regular PHED students and Comm Ed. students as well.</t>
  </si>
  <si>
    <t>The treadmills are used by regular PHED students and Comm Ed. students as well. The older treadmills are unpredictable and are a potential liability. As with all other equipment requests, we could buy one new treadmill each year with B-budget.</t>
  </si>
  <si>
    <t>Instructional equipment could be Measure C project</t>
  </si>
  <si>
    <t>Measure C, Community Education (partial)</t>
  </si>
  <si>
    <t>THTR</t>
  </si>
  <si>
    <t>Lohman Theatre video upgrade</t>
  </si>
  <si>
    <t>Outdated equipment</t>
  </si>
  <si>
    <t>The Lohman is a rental space as well. Equipment would also serve rental clients as well as Foothill's own productions.</t>
  </si>
  <si>
    <t>MUS</t>
  </si>
  <si>
    <t>24 Kawai CN25 Digital Pianos</t>
  </si>
  <si>
    <t xml:space="preserve">The Piano classes are one of the few remaining F2F music classes. They are popular and generally well-enrolled. I would like to support these classes. These pianos have been requested for six years. If they are not funded, I will buy a few each year from </t>
  </si>
  <si>
    <t>$39,150 includes tax, delivery, and 5 yr warranty</t>
  </si>
  <si>
    <t>Possible Measure C project</t>
  </si>
  <si>
    <t>KINS/PHED/ATHL</t>
  </si>
  <si>
    <t>New projectors in 2831</t>
  </si>
  <si>
    <t>Classroom AV equipment is overdue for a refresh.</t>
  </si>
  <si>
    <t>This room is heavily used by instructors and coaches (only KINS/PHED classroom).</t>
  </si>
  <si>
    <t>Measure C Funds</t>
  </si>
  <si>
    <t>ART</t>
  </si>
  <si>
    <t>Five Potters Wheels @ $1350 ea.</t>
  </si>
  <si>
    <t>Our current wheels are getting old and break down a lot. Five new wheels would allow us to replace the 15-20 year-old machines.</t>
  </si>
  <si>
    <t>Ceramics is solid and the wheels would be a real boost to the program. The older wheels we have break down a lot.</t>
  </si>
  <si>
    <t>Ceramics enrollment is consistent (not fantastic, but 22-27 per class on average) and the wheels would be a real boost to the program. The older wheels we have break down a lot. If we cannot get approve dto buy five wheels at once, we'll by a few each yea</t>
  </si>
  <si>
    <t>B Budget request</t>
  </si>
  <si>
    <t>Additional Dean's Comments</t>
  </si>
  <si>
    <t>Improve success rates of targeted populations, cost is per faculty sent</t>
  </si>
  <si>
    <r>
      <t xml:space="preserve">Increase success rates of students going into 2A and 4A. </t>
    </r>
    <r>
      <rPr>
        <b/>
        <sz val="10"/>
        <rFont val="Verdana"/>
        <family val="2"/>
      </rPr>
      <t xml:space="preserve"> </t>
    </r>
    <r>
      <rPr>
        <sz val="10"/>
        <rFont val="Verdana"/>
        <family val="2"/>
      </rPr>
      <t xml:space="preserve"> ($1000 for a faculty member to plan/organize for 20 hours, $2000 for 40 hours of faculty participation, $1000 for two days of lunch for 50 students)</t>
    </r>
  </si>
  <si>
    <t>1d – provide students with resources. Cost is for 6 sets</t>
  </si>
  <si>
    <t>The Piano classes acount for 190-230 students enrolled each year. The current electric pianos are old. These could be replaced two or three at a time using B-Budget, if necessary.  We teach three well-enrolled Piano classes each quarter. We need these pianos. Cost is approx $1,500/ea</t>
  </si>
  <si>
    <t>would like to include this in the printing upgrades campus wide</t>
  </si>
  <si>
    <t>would like to be strategic with the Dean about how we spend marketing funds</t>
  </si>
  <si>
    <t>potential lottery funds, recommend to follow up with Dean</t>
  </si>
  <si>
    <t>The study rooms in the TLC need to be brought in parity with those in the library.</t>
  </si>
  <si>
    <t>Possibly Measure C funds</t>
  </si>
  <si>
    <t>Already taken care of Kelaiah got new machines</t>
  </si>
  <si>
    <t>VP high ranks</t>
  </si>
  <si>
    <t>VP low ranks</t>
  </si>
  <si>
    <t>Sean Bogle</t>
  </si>
  <si>
    <t>Requisition of new judicial database, Maxient</t>
  </si>
  <si>
    <t>This judicial database will enhance our efforts to ensure campus safety, hold students accountable for behavioral with increased consistency, and enhance our crisis interventione efforts.</t>
  </si>
  <si>
    <t>Maxient is the most popular judicial database for colleges across the country and is $1,000 cheaper per year than our current judicial database, Advocate.</t>
  </si>
  <si>
    <t>We are changing from Advocate system to Maxient.</t>
  </si>
  <si>
    <t>Reassigned time for Dept. Coordinator (Language Arts)</t>
  </si>
  <si>
    <t>Dept Coordinators needed for many duties</t>
  </si>
  <si>
    <t>These ranking reflect my priorities</t>
  </si>
  <si>
    <t>Department coordinators in English have helped to facilitate the scheduling of the department and the onboarding of new faculty and have helped to keep the department on track to meet the demands of such things as AB 705 and regular department meetings.</t>
  </si>
  <si>
    <t>NO - Department Chair Release</t>
  </si>
  <si>
    <t xml:space="preserve">Permanently extend the
contracts of all Sr. Library Technicians, Circulation/Reserves, to 12
months </t>
  </si>
  <si>
    <t>Needed to complete work during the summer recess</t>
  </si>
  <si>
    <t>The ability of the library to function during the student down time is critical and to do this we need staffing on a 12 month schedule.</t>
  </si>
  <si>
    <t>Kurt Hueg</t>
  </si>
  <si>
    <t>Largest Division in College, annual B-budget is $31,000</t>
  </si>
  <si>
    <t>Strongly support</t>
  </si>
  <si>
    <t>This can be ignored.</t>
  </si>
  <si>
    <t>NO</t>
  </si>
  <si>
    <t>Annual Equipment Budget</t>
  </si>
  <si>
    <t>Provide students exposure to hands-on
experience with key Instrumentation and
Software; Maintain quality
of Laboratory Experience</t>
  </si>
  <si>
    <t>Priority 2: In order to maintain the competitiveness of our programs, constant updtes to existing instrumentation is essential. Students seem to choose our program because of its cutting edge facilities. This is essential for continued enrollment sustaina</t>
  </si>
  <si>
    <t xml:space="preserve">Priority: NONE In order to maintain the competitiveness of our programs, constant updtes to existing instrumentation is essential. Students seem to choose our program because of its cutting edge facilities. This is essential for continued enrollment susta...This can be ignored. We will be able to buy this using lottery funds. </t>
  </si>
  <si>
    <t>Maintenance Contract for GCMS</t>
  </si>
  <si>
    <t>Provide students exposure to hands-on experience with key Instrumentation and Software</t>
  </si>
  <si>
    <t xml:space="preserve">Priority 1: This is an expensive instrument. Routine maintanance through a service contract is much more cost effective than breakdown-repair cycle. This instrument is used on a weekly basis throughout the year by several hundred students. </t>
  </si>
  <si>
    <t>This maps to the following college mission: "Fiscal and Enrollment Stability". By using funds to maintain expensive equipment, we will avoid expensive repair costs. Repairs may result from regular wear and tear. This is being fically responsible. This ins</t>
  </si>
  <si>
    <t>Lottery Funds or high if not lottery funds</t>
  </si>
  <si>
    <t>needs to come from B Budget, not lottery eligible</t>
  </si>
  <si>
    <t>Set Budget for immediate lab purchases</t>
  </si>
  <si>
    <t>Ongoing support of labs.</t>
  </si>
  <si>
    <t>Priority: NONE In order to maintain the competitiveness of our programs, constant updtes to existing instrumentation is essential. Students seem to choose our program because of its cutting edge facilities. This is essential for continued enrollment susta</t>
  </si>
  <si>
    <t xml:space="preserve">This can also be ignored. If this is equipment students are using, we can use lottery funds. </t>
  </si>
  <si>
    <t>Mathematics</t>
  </si>
  <si>
    <t>whiteboard markers</t>
  </si>
  <si>
    <t>*basic supplies for operation</t>
  </si>
  <si>
    <t>Priority: None. We will buy these using our ongoing B-budget.</t>
  </si>
  <si>
    <t xml:space="preserve">whiteboard erasers </t>
  </si>
  <si>
    <t>pens</t>
  </si>
  <si>
    <t>white out tape</t>
  </si>
  <si>
    <t xml:space="preserve">staples </t>
  </si>
  <si>
    <t>blinder clips</t>
  </si>
  <si>
    <t>note pads</t>
  </si>
  <si>
    <t>color paper</t>
  </si>
  <si>
    <t>batteries (AA, AAA)</t>
  </si>
  <si>
    <t xml:space="preserve">paper clips </t>
  </si>
  <si>
    <t>Let’s Play Math</t>
  </si>
  <si>
    <t xml:space="preserve">Priority 6: While this is quite important, the only reason this is ranked the lowest is that, in the absence of funding here, there may be other funding sources such as Foundation funds to use for this purpose. </t>
  </si>
  <si>
    <t xml:space="preserve">This is an important community outreach activity. The organizers make every effort to reach out to underrepresented students in STEM areas. This directly maps to the following success indicators: "Access: Educational Opportunity for All" and "Climate for </t>
  </si>
  <si>
    <t>Community outreach, grading rubric not applicable because targets participants are not currently enrolled students</t>
  </si>
  <si>
    <t>Use Foundation, SLI, B Budget</t>
  </si>
  <si>
    <t>Toner for faculty printers</t>
  </si>
  <si>
    <t>1d – provide students with resources, in particular printing of DRC returned exams in a way that protect student identity</t>
  </si>
  <si>
    <t xml:space="preserve">Priority 3: There is no other budget to pay for these toners. These are not under the ETS refresh scheme. </t>
  </si>
  <si>
    <t xml:space="preserve">Printers in faculty offices may seem unnecessary as the division office has a printer that faculty can use. However, every couple of faculty embers need to share a printer for printing secure documents such as DRC returned exams (that are sent as scanned </t>
  </si>
  <si>
    <t>Community outreach for faculty and students. Cost is per year</t>
  </si>
  <si>
    <t>Additional VP Comments</t>
  </si>
  <si>
    <t>VP high rank</t>
  </si>
  <si>
    <t>VP low rank</t>
  </si>
  <si>
    <t>Booka ble access to room 6403</t>
  </si>
  <si>
    <t>Increasing demand for lab/computer classroom</t>
  </si>
  <si>
    <t>I do not support this request. The college needs a larger discussion on computer classroom space.</t>
  </si>
  <si>
    <t>The sparcity of computer classrooms on campus make it difficutl to schedule one off classes in a computer space. Moving room 6403 to be reservable in Outlook would help mitigate this.</t>
  </si>
  <si>
    <t>No</t>
  </si>
  <si>
    <t>Dedicated Japanese classroom</t>
  </si>
  <si>
    <t>Facilitate student instruction</t>
  </si>
  <si>
    <t>I do not support the dedication of classrooms to any one program</t>
  </si>
  <si>
    <t>I'm not supportive of discipline specific classrooms.</t>
  </si>
  <si>
    <t>Purchase of 16 PASCO Capstone interfaces</t>
  </si>
  <si>
    <t>Ongoing support of labs. This purchase of replacement equipment supports all of our lab classes.</t>
  </si>
  <si>
    <t>In case this can be supported by lottery funds, we can move forward with this funding request through lottery funds</t>
  </si>
  <si>
    <t>This item will be used in the physics teaching labs in the physcis 2 and 4 sequence classes. It is a total of six classes. In any given year, this would be used by hundreds of students. This advances STEM education goals for the students. Students need ha</t>
  </si>
  <si>
    <t>MTEC</t>
  </si>
  <si>
    <t>Soundproof/acoustic upgarde 1100</t>
  </si>
  <si>
    <t>Nice to have, but we can get by without this for now.</t>
  </si>
  <si>
    <t>Video Lighting Grid in 1101</t>
  </si>
  <si>
    <t>For video shoots in 1101. Could be used by the whole campus as a resource to film online content as well.</t>
  </si>
  <si>
    <t>This might prove to be cost effective if we have the in-house ability to produce professional quality videos.</t>
  </si>
  <si>
    <t>This might prove to be cost effective if we have the in-house ability to produce professional quality videos. Faculty are already using 1101 to shoot video content for their online classes. Better lighting would serve the whole Foothill community.</t>
  </si>
  <si>
    <t>PHOTO</t>
  </si>
  <si>
    <t>Buidling 6100 Remodel</t>
  </si>
  <si>
    <t>This is a Bond expense, but the building is very underutilized. A larger classroom and another studio would be very helpful.</t>
  </si>
  <si>
    <t>This is a Bond expense, but the building is very underutilized. As it is, the building hosts one or two classes per quarter. Regardless of whether this building stays a Photography resource, it needs to be repurposed.</t>
  </si>
  <si>
    <t>Costume and makeup facilities/classroom</t>
  </si>
  <si>
    <t>THTR enrollment is a problem, but Makeup and costume design have potential for growth.</t>
  </si>
  <si>
    <t>THTR enrollment is a problem, but Makeup and costume design have potential for growth. The Costume and Makeup classes have great potential to attract more enrollment to campus if we offer them at times that are convenient for the general community as well</t>
  </si>
  <si>
    <t xml:space="preserve">Demolish and rebuild Owl Center. </t>
  </si>
  <si>
    <r>
      <t>A</t>
    </r>
    <r>
      <rPr>
        <u/>
        <sz val="10"/>
        <rFont val="Verdana"/>
        <family val="2"/>
      </rPr>
      <t xml:space="preserve"> Bond</t>
    </r>
    <r>
      <rPr>
        <sz val="10"/>
        <rFont val="Verdana"/>
        <family val="2"/>
      </rPr>
      <t xml:space="preserve"> expense, but this would be a huge help in our effort to increase student success and offer more KINS classes. The KA area only has one classroom.</t>
    </r>
  </si>
  <si>
    <t>New flooring in the ATC</t>
  </si>
  <si>
    <t>I strongly support this request.</t>
  </si>
  <si>
    <t>I strongly support this request. The ATC serves 250+ athletes every year. It is a medical facility and the current old carpet is not sanitary.</t>
  </si>
  <si>
    <t>Safety/Sanitation</t>
  </si>
  <si>
    <t>if this is part of renovation project, could be Measure C</t>
  </si>
  <si>
    <t>Two new 12-15 seat vans</t>
  </si>
  <si>
    <t>If we cannot find $10-15 to upgarde (bodywork, etc.) our current fleet, it would be prudent to replace the two oldest vans.</t>
  </si>
  <si>
    <t>The current current van fleet is ageing (oldest vans are from 2003). The vans are used to shuttle athletes to games and the older vans are going to become very expensive to maintain soon. The District mechanic has advised us to begin replacing the 2003 va</t>
  </si>
  <si>
    <t>Safe transport of students participating in 13 sports, potential for use by other departments for conferences/field trips/etc.</t>
  </si>
  <si>
    <t>RAD TECH</t>
  </si>
  <si>
    <t>Portable x-ray unit</t>
  </si>
  <si>
    <t>Goal 2 and 5: to be utilized in scenarios.  Portable imaging requires additional layers of critical thinking that the program can not duplicate with the current stationary equipment in the RT lab.</t>
  </si>
  <si>
    <t xml:space="preserve">Tables and chairs to replace desks in room 5210. </t>
  </si>
  <si>
    <t>The RT room is being refloored and needs to be updated in terms of seating for students.  Active learning activities would be enhanced  with seating that allowed students to work in social groups. Furthermore, the tables could be moved and the room reorga</t>
  </si>
  <si>
    <t>Active learning activities would be enhanced  with seating that allowed students to work in social groups therby increasing student success. Furthermore, the tables could be moved and the room reorganized to allow scenario staging which more closely mirro</t>
  </si>
  <si>
    <t>needs confirm cost</t>
  </si>
  <si>
    <t xml:space="preserve">Gurney for c-arm OR simulation. </t>
  </si>
  <si>
    <t>Goal 5: The current gurney has a metal bar across the bottom and will not allow for the c-arm activity.  A new gurney would allow the students to not have to balance a backboard between two desks.</t>
  </si>
  <si>
    <t>request based on directive from Rad Tech training advisory board</t>
  </si>
  <si>
    <t>Possible Measure C project, Strong Workforce, Perkins</t>
  </si>
  <si>
    <t>RSPT</t>
  </si>
  <si>
    <t>Hospital Bed</t>
  </si>
  <si>
    <t>Provide educational opportunities that reflect industry standards</t>
  </si>
  <si>
    <t>TCM Monitor</t>
  </si>
  <si>
    <t xml:space="preserve">Provide educational opportunities that reflect industry standards </t>
  </si>
  <si>
    <t>Program Director has asked for this for years.  Instrument heats up skin so that can measure diffusion of CO2 and O2 levels..  Used in NICU and in very sick patients.  Students need to learn to use this as it is a commonly used tool in the hospitals.. Stu</t>
  </si>
  <si>
    <t>Perkins Funds or high ranking if no perkins funds</t>
  </si>
  <si>
    <t>graded in case alternative funding not available (Perkins, SWF, etc)</t>
  </si>
  <si>
    <t>Gaumard high-fidelity simulator</t>
  </si>
  <si>
    <t xml:space="preserve">Provide educational opportunities that reflect industry standards. </t>
  </si>
  <si>
    <t>Designated space for clinical simulation equipment and training</t>
  </si>
  <si>
    <t xml:space="preserve">Goal 5. The lack of additional space for clinical simulations forces us to work in tight spaces with large equipment which creates a safety hazard. </t>
  </si>
  <si>
    <t>No - no cost associated</t>
  </si>
  <si>
    <t>Interventional pulmonology bronchoscopes and cart</t>
  </si>
  <si>
    <t>Goal 5. The new IP certificate program will increase enrollment and will provide an opportunity for faculty who seek employment in hospitals that provide this service.</t>
  </si>
  <si>
    <t>FTES generating new certificate in Interventional Pulmonology Assisting has one course which is a lab.  Currently it is the only face to face class.  If we had this equipment, we could offer this part of the traininig independent of El Camino Hospital whi</t>
  </si>
  <si>
    <t>Strong Workforce</t>
  </si>
  <si>
    <t>BIOLOGY</t>
  </si>
  <si>
    <t>Supports the following program objective(s): 2A.1,5 (to show and record microscope images,from dissecting and compound microscopes, and videos onscreen.</t>
  </si>
  <si>
    <t>This will allow faculty to dispay images from slides for whole class to see if there is something imporatant or unusual in a specimen.  Also creates images from slides that can be used in subsequent classes.</t>
  </si>
  <si>
    <t>8 laptops @ $600/each with minimum RAM of 512 MB and min hard drive of 5000 MB</t>
  </si>
  <si>
    <t>Supports the following program objective(s): 2A.1,3 (more powerful computers will allow students to run open source modeling software to perform ecological  modeling analysis)</t>
  </si>
  <si>
    <t>Supports the following program objective(s): 2A.1,2,3,4,5 (this has the potential to impact and support several of the goals of the biology department and to increase student equity and success)</t>
  </si>
  <si>
    <t>HORTICULTURE</t>
  </si>
  <si>
    <t>DINGO</t>
  </si>
  <si>
    <t>VET TECH</t>
  </si>
  <si>
    <t>Digital X-ray machine (Recommend SWP)</t>
  </si>
  <si>
    <t xml:space="preserve">3. Maintain full accreditation with AVMA-CVTEA </t>
  </si>
  <si>
    <t>This is a piece of equipment that is found in every veterinary hospital.  Students need to learn how to operate the equipment as part of their training so that they can be effective in the clinic rotations.  Currently, one of the part time vets brings a p</t>
  </si>
  <si>
    <t>Provides educational opportunities that reflect industry standards.  This is a piece of equipment that is found in every veterinary hospital.  Students need to learn how to operate the equipment as part of their training so that they can be effective in t</t>
  </si>
  <si>
    <t>Dental radiography  (recommend SWP)</t>
  </si>
  <si>
    <t>Skills assessment for all students</t>
  </si>
  <si>
    <t>EMS</t>
  </si>
  <si>
    <t>Maintain an affective program and accreditation  Increase interprofessional education opportunities utilizing simulation scenarios  Provide educational opportunities that mirror industry standards</t>
  </si>
  <si>
    <t>SWF, Perkins</t>
  </si>
  <si>
    <t>Security system in the equipment room and simulation room</t>
  </si>
  <si>
    <t>Hundreds of thousands of dollars of equipment is in the EMS department and the faculty do not believe it is properly secured</t>
  </si>
  <si>
    <t>Dental Assisting</t>
  </si>
  <si>
    <t>iPads for faculty to monitor trajecysis</t>
  </si>
  <si>
    <t>Establish consistent network of dental externship offices or clinics  Increase enrollement and retention of tar-geted student populations.Prepare for upcoming Commission on Dental Accreditation site visit in 2018Prepare students for employment as Dental A</t>
  </si>
  <si>
    <t>Washer/dryer</t>
  </si>
  <si>
    <t xml:space="preserve">Prepare for upcoming Commission on Dental Accreditation site visit in 2018  Maintin and update facilities  in accordance with health &amp; safety guidelines  </t>
  </si>
  <si>
    <t>Digital scanner (HIGH PRIORITY&gt;&gt; NEED FOR ACCREDITATION&gt;</t>
  </si>
  <si>
    <t>Keep program up-to-date with current dental trends    Respond to the students' educational needs as requested on student surveys Increase enrollement and retention of targeted student populations. Prepare students for employment as Dental Assistants to pr</t>
  </si>
  <si>
    <t>There is an urgent need for this now as the program is out of complicance with accrediting body.  Accreditation visit is next year and we need this equipment in place asap.</t>
  </si>
  <si>
    <t>Dental Hygiene</t>
  </si>
  <si>
    <t>Intraoral Cameras</t>
  </si>
  <si>
    <t>One time baccalaureate money</t>
  </si>
  <si>
    <t xml:space="preserve">Provide educational opportunities that reflect industry standards.     Needed for upcoming accreditation visit                                                         </t>
  </si>
  <si>
    <t>Bach Funds</t>
  </si>
  <si>
    <t>EMS Perio Flow polisher</t>
  </si>
  <si>
    <t xml:space="preserve">Provide educational opportunities that reflect industry standards.     Needed for upcoming accreditation visit </t>
  </si>
  <si>
    <t>Cure lights</t>
  </si>
  <si>
    <t>Print Shop (Nick)</t>
  </si>
  <si>
    <t>New or Used Challenge Cutter</t>
  </si>
  <si>
    <t>increase production capacity</t>
  </si>
  <si>
    <t>The cutter is high priority because there was a safety recall on the current cutter.  We only have one cutter in the print shop and we really need to be able to continue offering that service. </t>
  </si>
  <si>
    <t>Besides the safety issue, the print services area services multiple departments and programs at the campus.  A refurbished paper cutter would be $8,500-$15,000.</t>
  </si>
  <si>
    <t>Wire/Sprial Binding punch and inserter</t>
  </si>
  <si>
    <t>increase production capacity, units can range from $8,500-$35,000 depending on condition, refurb, etc.</t>
  </si>
  <si>
    <t>Build a second classroom for PHED/KINS and support the ATHL program with a tutorial space for tahletes. (estimate $1-2M)</t>
  </si>
  <si>
    <t>Goal 1: The desks impede student learning and student engagement during active learning activities.  The desks also physically impede students of size. ($5,000 is estimated cost)</t>
  </si>
  <si>
    <t>This is a medical facility and should not have an old carpet. It serves 250+ athletes. (estimated cost $30,000-$40,000)</t>
  </si>
  <si>
    <t>The van fleet is older and well-used. It makes sense to replace the two oldest vans to save on the upcoming maintainence costs. Even replacing one van would be a great start to refreshing the fleet. (estimated cost is $50,000-$80,000)</t>
  </si>
  <si>
    <t>Convert/customize a classroom so makeup and costume design can be taught with a larger class size. Currently, these classes are taught I the bowles of the Smithwick…not ideal. (estimated cost $50,000-$100,000)</t>
  </si>
  <si>
    <t>The building was designed for chemical photography which we no longer teach. Turn the developing rooms into a larger classroom and construct another photo studio. (estimated cost $1,000,000 +/-)</t>
  </si>
  <si>
    <t>SWP funds</t>
  </si>
  <si>
    <t>Already purchased</t>
  </si>
  <si>
    <t>Prefer refurbished unit with included maintenance contract. Recommend $8,500-$15,000 range</t>
  </si>
  <si>
    <t>Possible F15</t>
  </si>
  <si>
    <t>Maintenance Contract for GCMS software (gas chroatograph mass spectrometer imaging and instrumentation software)</t>
  </si>
  <si>
    <t>TCM Monitor (transcutaneous monitoring)</t>
  </si>
  <si>
    <t>ALS (Advanced Life Support) Baby mannequins (request from SWP)</t>
  </si>
  <si>
    <t>ALS Baby mannequins (request from SWP)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</si>
</sst>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19" x14ac:knownFonts="1">
    <font>
      <sz val="10"/>
      <name val="Arial"/>
      <family val="2"/>
    </font>
    <font>
      <b/>
      <sz val="12"/>
      <color theme="1"/>
      <name val="Calibri"/>
      <family val="2"/>
      <scheme val="minor"/>
    </font>
    <font>
      <sz val="10"/>
      <name val="Arial"/>
      <family val="2"/>
    </font>
    <font>
      <b/>
      <sz val="22"/>
      <name val="Arial"/>
      <family val="2"/>
    </font>
    <font>
      <sz val="10"/>
      <name val="Verdana"/>
      <family val="2"/>
    </font>
    <font>
      <b/>
      <sz val="10"/>
      <name val="Verdana"/>
      <family val="2"/>
    </font>
    <font>
      <sz val="12"/>
      <color indexed="8"/>
      <name val="Calibri"/>
      <family val="2"/>
    </font>
    <font>
      <sz val="12"/>
      <name val="Calibri"/>
      <family val="2"/>
    </font>
    <font>
      <b/>
      <sz val="12"/>
      <color indexed="8"/>
      <name val="Calibri"/>
      <family val="2"/>
    </font>
    <font>
      <sz val="10"/>
      <name val="Arial"/>
      <family val="2"/>
    </font>
    <font>
      <b/>
      <sz val="10"/>
      <name val="Arial"/>
      <family val="2"/>
    </font>
    <font>
      <b/>
      <sz val="12"/>
      <color indexed="10"/>
      <name val="Calibri"/>
      <family val="2"/>
      <scheme val="minor"/>
    </font>
    <font>
      <sz val="12"/>
      <color rgb="FF006100"/>
      <name val="Calibri"/>
      <family val="2"/>
      <scheme val="minor"/>
    </font>
    <font>
      <sz val="12"/>
      <color indexed="19"/>
      <name val="Calibri"/>
      <family val="2"/>
      <scheme val="minor"/>
    </font>
    <font>
      <u/>
      <sz val="10"/>
      <color theme="10"/>
      <name val="Arial"/>
      <family val="2"/>
    </font>
    <font>
      <u/>
      <sz val="10"/>
      <color theme="11"/>
      <name val="Arial"/>
      <family val="2"/>
    </font>
    <font>
      <sz val="12"/>
      <name val="Calibri"/>
      <family val="2"/>
      <scheme val="minor"/>
    </font>
    <font>
      <u/>
      <sz val="10"/>
      <name val="Verdana"/>
      <family val="2"/>
    </font>
    <font>
      <b/>
      <sz val="10"/>
      <color rgb="FF0066FF"/>
      <name val="Arial"/>
      <family val="2"/>
    </font>
  </fonts>
  <fills count="17">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42"/>
        <bgColor indexed="8"/>
      </patternFill>
    </fill>
    <fill>
      <patternFill patternType="solid">
        <fgColor indexed="45"/>
        <bgColor indexed="64"/>
      </patternFill>
    </fill>
    <fill>
      <patternFill patternType="solid">
        <fgColor indexed="46"/>
        <bgColor indexed="64"/>
      </patternFill>
    </fill>
    <fill>
      <patternFill patternType="solid">
        <fgColor indexed="49"/>
        <bgColor indexed="64"/>
      </patternFill>
    </fill>
    <fill>
      <patternFill patternType="solid">
        <fgColor indexed="9"/>
        <bgColor indexed="64"/>
      </patternFill>
    </fill>
    <fill>
      <patternFill patternType="solid">
        <fgColor indexed="9"/>
        <bgColor indexed="22"/>
      </patternFill>
    </fill>
    <fill>
      <patternFill patternType="solid">
        <fgColor rgb="FFC6EFCE"/>
      </patternFill>
    </fill>
    <fill>
      <patternFill patternType="solid">
        <fgColor rgb="FFFFEB9C"/>
      </patternFill>
    </fill>
    <fill>
      <patternFill patternType="solid">
        <fgColor rgb="FFF2F2F2"/>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FFCC"/>
        <bgColor indexed="8"/>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18">
    <xf numFmtId="0" fontId="0" fillId="0" borderId="0"/>
    <xf numFmtId="0" fontId="4" fillId="0" borderId="0"/>
    <xf numFmtId="0" fontId="6" fillId="0" borderId="0"/>
    <xf numFmtId="0" fontId="4" fillId="0" borderId="0"/>
    <xf numFmtId="0" fontId="2" fillId="0" borderId="0"/>
    <xf numFmtId="0" fontId="9" fillId="0" borderId="0"/>
    <xf numFmtId="0" fontId="11" fillId="12" borderId="3" applyNumberFormat="0" applyAlignment="0" applyProtection="0"/>
    <xf numFmtId="44" fontId="10" fillId="0" borderId="0" applyFill="0" applyBorder="0" applyAlignment="0" applyProtection="0"/>
    <xf numFmtId="0" fontId="12" fillId="10" borderId="0" applyNumberFormat="0" applyBorder="0" applyAlignment="0" applyProtection="0"/>
    <xf numFmtId="0" fontId="13" fillId="11" borderId="0" applyNumberFormat="0" applyBorder="0" applyAlignment="0" applyProtection="0"/>
    <xf numFmtId="0" fontId="9" fillId="0" borderId="0"/>
    <xf numFmtId="0" fontId="9" fillId="0" borderId="0"/>
    <xf numFmtId="44" fontId="2" fillId="0" borderId="0" applyFont="0" applyFill="0" applyBorder="0" applyAlignment="0" applyProtection="0"/>
    <xf numFmtId="0" fontId="2"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70">
    <xf numFmtId="0" fontId="0" fillId="0" borderId="0" xfId="0"/>
    <xf numFmtId="0" fontId="0" fillId="0" borderId="1" xfId="0" applyBorder="1"/>
    <xf numFmtId="0" fontId="0" fillId="0" borderId="2" xfId="0" applyBorder="1"/>
    <xf numFmtId="0" fontId="3" fillId="0" borderId="1" xfId="0" applyFont="1" applyBorder="1"/>
    <xf numFmtId="0" fontId="5" fillId="3" borderId="1" xfId="1" applyFont="1" applyFill="1" applyBorder="1" applyAlignment="1">
      <alignment wrapText="1"/>
    </xf>
    <xf numFmtId="0" fontId="5" fillId="3" borderId="1" xfId="1" applyFont="1" applyFill="1" applyBorder="1" applyAlignment="1">
      <alignment horizontal="left" wrapText="1"/>
    </xf>
    <xf numFmtId="0" fontId="5" fillId="3" borderId="1" xfId="1" applyFont="1" applyFill="1" applyBorder="1"/>
    <xf numFmtId="0" fontId="5" fillId="5" borderId="1" xfId="0" applyFont="1" applyFill="1" applyBorder="1" applyAlignment="1">
      <alignment wrapText="1"/>
    </xf>
    <xf numFmtId="0" fontId="5" fillId="6" borderId="1" xfId="0" applyFont="1" applyFill="1" applyBorder="1" applyAlignment="1">
      <alignment wrapText="1"/>
    </xf>
    <xf numFmtId="0" fontId="5" fillId="6" borderId="1" xfId="0" applyFont="1" applyFill="1" applyBorder="1"/>
    <xf numFmtId="0" fontId="4" fillId="0" borderId="1" xfId="1" applyFont="1" applyFill="1" applyBorder="1" applyAlignment="1">
      <alignment horizontal="left" wrapText="1"/>
    </xf>
    <xf numFmtId="0" fontId="4" fillId="0" borderId="1" xfId="1" applyFill="1" applyBorder="1" applyAlignment="1">
      <alignment wrapText="1"/>
    </xf>
    <xf numFmtId="0" fontId="0" fillId="0" borderId="1" xfId="0" applyFill="1" applyBorder="1" applyAlignment="1">
      <alignment wrapText="1"/>
    </xf>
    <xf numFmtId="0" fontId="4" fillId="0" borderId="1" xfId="1" applyFont="1" applyFill="1" applyBorder="1" applyAlignment="1">
      <alignment wrapText="1"/>
    </xf>
    <xf numFmtId="0" fontId="4" fillId="0" borderId="1" xfId="1" applyFill="1" applyBorder="1"/>
    <xf numFmtId="0" fontId="4" fillId="2" borderId="1" xfId="1" applyFill="1" applyBorder="1" applyAlignment="1">
      <alignment wrapText="1"/>
    </xf>
    <xf numFmtId="0" fontId="0" fillId="0" borderId="1" xfId="0" applyBorder="1" applyAlignment="1">
      <alignment wrapText="1"/>
    </xf>
    <xf numFmtId="0" fontId="4" fillId="0" borderId="1" xfId="0" applyFont="1" applyFill="1" applyBorder="1" applyAlignment="1">
      <alignment wrapText="1"/>
    </xf>
    <xf numFmtId="0" fontId="0" fillId="0" borderId="4" xfId="0" applyBorder="1"/>
    <xf numFmtId="0" fontId="0" fillId="7" borderId="4" xfId="0" applyFill="1" applyBorder="1"/>
    <xf numFmtId="0" fontId="4" fillId="0" borderId="4" xfId="1" applyFill="1" applyBorder="1" applyAlignment="1">
      <alignment wrapText="1"/>
    </xf>
    <xf numFmtId="0" fontId="4" fillId="0" borderId="4" xfId="1" applyFill="1" applyBorder="1"/>
    <xf numFmtId="0" fontId="0" fillId="0" borderId="4" xfId="0" applyBorder="1" applyAlignment="1">
      <alignment wrapText="1"/>
    </xf>
    <xf numFmtId="0" fontId="0" fillId="0" borderId="0" xfId="0" applyBorder="1"/>
    <xf numFmtId="0" fontId="4" fillId="0" borderId="0" xfId="1" applyFill="1" applyBorder="1"/>
    <xf numFmtId="0" fontId="6" fillId="0" borderId="0" xfId="2" applyFill="1" applyBorder="1"/>
    <xf numFmtId="0" fontId="0" fillId="0" borderId="0" xfId="0" applyFill="1" applyBorder="1"/>
    <xf numFmtId="0" fontId="4" fillId="0" borderId="0" xfId="1" applyFont="1" applyFill="1" applyBorder="1"/>
    <xf numFmtId="0" fontId="8" fillId="0" borderId="0" xfId="2" applyFont="1" applyFill="1" applyBorder="1"/>
    <xf numFmtId="0" fontId="0" fillId="0" borderId="0" xfId="0" applyBorder="1" applyAlignment="1">
      <alignment wrapText="1"/>
    </xf>
    <xf numFmtId="0" fontId="5" fillId="4" borderId="1" xfId="0" applyFont="1" applyFill="1" applyBorder="1" applyAlignment="1">
      <alignment wrapText="1"/>
    </xf>
    <xf numFmtId="0" fontId="4" fillId="0" borderId="0" xfId="1" applyFill="1" applyBorder="1" applyAlignment="1">
      <alignment wrapText="1"/>
    </xf>
    <xf numFmtId="0" fontId="0" fillId="0" borderId="2" xfId="0" applyBorder="1" applyAlignment="1">
      <alignment wrapText="1"/>
    </xf>
    <xf numFmtId="0" fontId="0" fillId="0" borderId="7" xfId="0" applyBorder="1"/>
    <xf numFmtId="0" fontId="5" fillId="3" borderId="9" xfId="1" applyFont="1" applyFill="1" applyBorder="1" applyAlignment="1">
      <alignment wrapText="1"/>
    </xf>
    <xf numFmtId="0" fontId="5" fillId="3" borderId="9" xfId="1" applyFont="1" applyFill="1" applyBorder="1"/>
    <xf numFmtId="0" fontId="5" fillId="4" borderId="10" xfId="0" applyFont="1" applyFill="1" applyBorder="1"/>
    <xf numFmtId="0" fontId="5" fillId="5" borderId="10" xfId="0" applyFont="1" applyFill="1" applyBorder="1" applyAlignment="1">
      <alignment wrapText="1"/>
    </xf>
    <xf numFmtId="0" fontId="5" fillId="6" borderId="10" xfId="0" applyFont="1" applyFill="1" applyBorder="1" applyAlignment="1">
      <alignment wrapText="1"/>
    </xf>
    <xf numFmtId="0" fontId="5" fillId="6" borderId="10" xfId="0" applyFont="1" applyFill="1" applyBorder="1"/>
    <xf numFmtId="0" fontId="0" fillId="7" borderId="11" xfId="0" applyFill="1" applyBorder="1"/>
    <xf numFmtId="0" fontId="4" fillId="0" borderId="0" xfId="1" applyFill="1"/>
    <xf numFmtId="0" fontId="6" fillId="0" borderId="0" xfId="2" applyFill="1"/>
    <xf numFmtId="0" fontId="4" fillId="0" borderId="0" xfId="1" applyAlignment="1">
      <alignment wrapText="1"/>
    </xf>
    <xf numFmtId="0" fontId="4" fillId="0" borderId="0" xfId="1"/>
    <xf numFmtId="0" fontId="5" fillId="3" borderId="12" xfId="1" applyFont="1" applyFill="1" applyBorder="1" applyAlignment="1">
      <alignment wrapText="1"/>
    </xf>
    <xf numFmtId="0" fontId="5" fillId="5" borderId="12" xfId="0" applyFont="1" applyFill="1" applyBorder="1" applyAlignment="1">
      <alignment wrapText="1"/>
    </xf>
    <xf numFmtId="0" fontId="5" fillId="6" borderId="12" xfId="0" applyFont="1" applyFill="1" applyBorder="1" applyAlignment="1">
      <alignment wrapText="1"/>
    </xf>
    <xf numFmtId="0" fontId="5" fillId="6" borderId="12" xfId="0" applyFont="1" applyFill="1" applyBorder="1"/>
    <xf numFmtId="0" fontId="0" fillId="7" borderId="12" xfId="0" applyFill="1" applyBorder="1"/>
    <xf numFmtId="0" fontId="5" fillId="3" borderId="13" xfId="1" applyFont="1" applyFill="1" applyBorder="1" applyAlignment="1">
      <alignment wrapText="1"/>
    </xf>
    <xf numFmtId="0" fontId="5" fillId="5" borderId="14" xfId="0" applyFont="1" applyFill="1" applyBorder="1" applyAlignment="1">
      <alignment wrapText="1"/>
    </xf>
    <xf numFmtId="0" fontId="5" fillId="6" borderId="14" xfId="0" applyFont="1" applyFill="1" applyBorder="1" applyAlignment="1">
      <alignment wrapText="1"/>
    </xf>
    <xf numFmtId="0" fontId="5" fillId="6" borderId="14" xfId="0" applyFont="1" applyFill="1" applyBorder="1"/>
    <xf numFmtId="0" fontId="0" fillId="7" borderId="14" xfId="0" applyFill="1" applyBorder="1"/>
    <xf numFmtId="0" fontId="8" fillId="8" borderId="0" xfId="2" applyFont="1" applyFill="1"/>
    <xf numFmtId="0" fontId="7" fillId="0" borderId="0" xfId="2" applyFont="1" applyFill="1" applyAlignment="1">
      <alignment wrapText="1"/>
    </xf>
    <xf numFmtId="0" fontId="6" fillId="0" borderId="0" xfId="2" applyFont="1" applyFill="1"/>
    <xf numFmtId="0" fontId="6" fillId="0" borderId="0" xfId="2" applyFont="1" applyFill="1" applyAlignment="1">
      <alignment wrapText="1"/>
    </xf>
    <xf numFmtId="0" fontId="7" fillId="0" borderId="0" xfId="2" applyFont="1" applyFill="1" applyAlignment="1">
      <alignment horizontal="left"/>
    </xf>
    <xf numFmtId="44" fontId="7" fillId="0" borderId="0" xfId="2" applyNumberFormat="1" applyFont="1" applyFill="1" applyAlignment="1">
      <alignment horizontal="left"/>
    </xf>
    <xf numFmtId="44" fontId="4" fillId="0" borderId="1" xfId="12" applyFont="1" applyFill="1" applyBorder="1" applyAlignment="1">
      <alignment wrapText="1"/>
    </xf>
    <xf numFmtId="44" fontId="5" fillId="3" borderId="1" xfId="12" applyFont="1" applyFill="1" applyBorder="1" applyAlignment="1">
      <alignment wrapText="1"/>
    </xf>
    <xf numFmtId="44" fontId="0" fillId="0" borderId="1" xfId="12" applyFont="1" applyBorder="1" applyAlignment="1"/>
    <xf numFmtId="44" fontId="5" fillId="3" borderId="1" xfId="12" applyFont="1" applyFill="1" applyBorder="1" applyAlignment="1"/>
    <xf numFmtId="0" fontId="4" fillId="0" borderId="16" xfId="1" applyFont="1" applyFill="1" applyBorder="1" applyAlignment="1">
      <alignment horizontal="left" wrapText="1"/>
    </xf>
    <xf numFmtId="0" fontId="4" fillId="0" borderId="16" xfId="1" applyFont="1" applyFill="1" applyBorder="1" applyAlignment="1">
      <alignment wrapText="1"/>
    </xf>
    <xf numFmtId="0" fontId="4" fillId="0" borderId="16" xfId="0" applyFont="1" applyFill="1" applyBorder="1" applyAlignment="1"/>
    <xf numFmtId="0" fontId="0" fillId="0" borderId="0" xfId="0" applyFill="1" applyBorder="1" applyAlignment="1">
      <alignment wrapText="1"/>
    </xf>
    <xf numFmtId="0" fontId="5" fillId="3" borderId="16" xfId="1" applyFont="1" applyFill="1" applyBorder="1" applyAlignment="1">
      <alignment horizontal="left" wrapText="1"/>
    </xf>
    <xf numFmtId="0" fontId="0" fillId="0" borderId="16" xfId="0" applyBorder="1"/>
    <xf numFmtId="0" fontId="4" fillId="0" borderId="0" xfId="1" applyAlignment="1">
      <alignment wrapText="1"/>
    </xf>
    <xf numFmtId="0" fontId="4" fillId="0" borderId="16" xfId="1" applyFont="1" applyFill="1" applyBorder="1" applyAlignment="1">
      <alignment horizontal="left" vertical="top" wrapText="1"/>
    </xf>
    <xf numFmtId="0" fontId="4" fillId="0" borderId="16" xfId="1" applyFont="1" applyFill="1" applyBorder="1" applyAlignment="1">
      <alignment horizontal="left" vertical="top"/>
    </xf>
    <xf numFmtId="0" fontId="4" fillId="0" borderId="16" xfId="0" applyFont="1" applyFill="1" applyBorder="1" applyAlignment="1">
      <alignment horizontal="left" vertical="top"/>
    </xf>
    <xf numFmtId="0" fontId="4" fillId="0" borderId="16" xfId="0" applyFont="1" applyFill="1" applyBorder="1" applyAlignment="1">
      <alignment horizontal="left" vertical="top" wrapText="1"/>
    </xf>
    <xf numFmtId="0" fontId="4" fillId="0" borderId="16" xfId="2" applyFont="1" applyFill="1" applyBorder="1" applyAlignment="1">
      <alignment horizontal="left" vertical="top" wrapText="1"/>
    </xf>
    <xf numFmtId="0" fontId="4" fillId="0" borderId="16" xfId="2" applyFont="1" applyFill="1" applyBorder="1" applyAlignment="1">
      <alignment horizontal="left" vertical="top"/>
    </xf>
    <xf numFmtId="0" fontId="4" fillId="0" borderId="17" xfId="0" applyFont="1" applyFill="1" applyBorder="1" applyAlignment="1">
      <alignment horizontal="left" vertical="top" wrapText="1"/>
    </xf>
    <xf numFmtId="0" fontId="4" fillId="13" borderId="16" xfId="0" applyFont="1" applyFill="1" applyBorder="1" applyAlignment="1">
      <alignment horizontal="left" vertical="top" wrapText="1"/>
    </xf>
    <xf numFmtId="44" fontId="4" fillId="0" borderId="16" xfId="12" applyFont="1" applyFill="1" applyBorder="1" applyAlignment="1">
      <alignment horizontal="left" vertical="top"/>
    </xf>
    <xf numFmtId="44" fontId="4" fillId="0" borderId="16" xfId="12" applyFont="1" applyFill="1" applyBorder="1" applyAlignment="1">
      <alignment horizontal="left" vertical="top" wrapText="1"/>
    </xf>
    <xf numFmtId="0" fontId="4" fillId="15" borderId="16" xfId="1" applyFont="1" applyFill="1" applyBorder="1" applyAlignment="1">
      <alignment horizontal="left" vertical="top" wrapText="1"/>
    </xf>
    <xf numFmtId="44" fontId="4" fillId="15" borderId="16" xfId="12" applyFont="1" applyFill="1" applyBorder="1" applyAlignment="1">
      <alignment horizontal="left" vertical="top"/>
    </xf>
    <xf numFmtId="0" fontId="4" fillId="15" borderId="17" xfId="0" applyFont="1" applyFill="1" applyBorder="1" applyAlignment="1">
      <alignment horizontal="left" vertical="top" wrapText="1"/>
    </xf>
    <xf numFmtId="44" fontId="4" fillId="15" borderId="16" xfId="12" applyFont="1" applyFill="1" applyBorder="1" applyAlignment="1">
      <alignment horizontal="left" vertical="top" wrapText="1"/>
    </xf>
    <xf numFmtId="0" fontId="4" fillId="15" borderId="16" xfId="0" applyFont="1" applyFill="1" applyBorder="1" applyAlignment="1">
      <alignment horizontal="left" vertical="top"/>
    </xf>
    <xf numFmtId="44" fontId="4" fillId="0" borderId="0" xfId="1" applyNumberFormat="1"/>
    <xf numFmtId="0" fontId="16" fillId="13" borderId="16" xfId="9" applyFont="1" applyFill="1" applyBorder="1" applyAlignment="1">
      <alignment horizontal="left" vertical="top" wrapText="1"/>
    </xf>
    <xf numFmtId="0" fontId="16" fillId="13" borderId="16" xfId="9" applyFont="1" applyFill="1" applyBorder="1" applyAlignment="1">
      <alignment horizontal="left" vertical="top"/>
    </xf>
    <xf numFmtId="44" fontId="16" fillId="13" borderId="16" xfId="9" applyNumberFormat="1" applyFont="1" applyFill="1" applyBorder="1" applyAlignment="1">
      <alignment horizontal="left" vertical="top"/>
    </xf>
    <xf numFmtId="0" fontId="16" fillId="13" borderId="17" xfId="9" applyFont="1" applyFill="1" applyBorder="1" applyAlignment="1">
      <alignment horizontal="left" vertical="top" wrapText="1"/>
    </xf>
    <xf numFmtId="0" fontId="4" fillId="13" borderId="16" xfId="1" applyFont="1" applyFill="1" applyBorder="1" applyAlignment="1">
      <alignment horizontal="left" vertical="top" wrapText="1"/>
    </xf>
    <xf numFmtId="44" fontId="4" fillId="13" borderId="16" xfId="12" applyFont="1" applyFill="1" applyBorder="1" applyAlignment="1">
      <alignment horizontal="left" vertical="top" wrapText="1"/>
    </xf>
    <xf numFmtId="0" fontId="4" fillId="13" borderId="16" xfId="0" applyFont="1" applyFill="1" applyBorder="1" applyAlignment="1">
      <alignment horizontal="left" vertical="top"/>
    </xf>
    <xf numFmtId="0" fontId="4" fillId="13" borderId="17" xfId="0" applyFont="1" applyFill="1" applyBorder="1" applyAlignment="1">
      <alignment horizontal="left" vertical="top" wrapText="1"/>
    </xf>
    <xf numFmtId="0" fontId="4" fillId="13" borderId="16" xfId="1" applyFont="1" applyFill="1" applyBorder="1" applyAlignment="1">
      <alignment horizontal="left" vertical="top"/>
    </xf>
    <xf numFmtId="44" fontId="4" fillId="13" borderId="16" xfId="12" applyFont="1" applyFill="1" applyBorder="1" applyAlignment="1">
      <alignment horizontal="left" vertical="top"/>
    </xf>
    <xf numFmtId="0" fontId="4" fillId="0" borderId="0" xfId="1" applyFont="1" applyFill="1"/>
    <xf numFmtId="0" fontId="5" fillId="3" borderId="16" xfId="1" applyFont="1" applyFill="1" applyBorder="1" applyAlignment="1">
      <alignment wrapText="1"/>
    </xf>
    <xf numFmtId="0" fontId="4" fillId="0" borderId="0" xfId="1" applyAlignment="1">
      <alignment wrapText="1"/>
    </xf>
    <xf numFmtId="0" fontId="4" fillId="0" borderId="12" xfId="1" applyFont="1" applyFill="1" applyBorder="1" applyAlignment="1">
      <alignment horizontal="left" vertical="top"/>
    </xf>
    <xf numFmtId="0" fontId="4" fillId="0" borderId="0" xfId="1" applyFont="1" applyAlignment="1">
      <alignment wrapText="1"/>
    </xf>
    <xf numFmtId="0" fontId="4" fillId="0" borderId="0" xfId="1" applyAlignment="1">
      <alignment wrapText="1"/>
    </xf>
    <xf numFmtId="0" fontId="4" fillId="0" borderId="0" xfId="1"/>
    <xf numFmtId="0" fontId="4" fillId="8" borderId="16" xfId="1" applyFont="1" applyFill="1" applyBorder="1" applyAlignment="1">
      <alignment wrapText="1"/>
    </xf>
    <xf numFmtId="0" fontId="4" fillId="9" borderId="16" xfId="1" applyFont="1" applyFill="1" applyBorder="1" applyAlignment="1">
      <alignment horizontal="left" vertical="top" wrapText="1"/>
    </xf>
    <xf numFmtId="0" fontId="4" fillId="0" borderId="16" xfId="1" applyFont="1" applyFill="1" applyBorder="1" applyAlignment="1">
      <alignment horizontal="left" vertical="top" wrapText="1"/>
    </xf>
    <xf numFmtId="0" fontId="4" fillId="0" borderId="16" xfId="1" applyFont="1" applyFill="1" applyBorder="1" applyAlignment="1">
      <alignment horizontal="left" vertical="top"/>
    </xf>
    <xf numFmtId="0" fontId="4" fillId="0" borderId="16" xfId="0" applyFont="1" applyFill="1" applyBorder="1" applyAlignment="1">
      <alignment horizontal="left" vertical="top"/>
    </xf>
    <xf numFmtId="0" fontId="4" fillId="0" borderId="16" xfId="0" applyFont="1" applyFill="1" applyBorder="1" applyAlignment="1">
      <alignment horizontal="left" vertical="top" wrapText="1"/>
    </xf>
    <xf numFmtId="0" fontId="4" fillId="8" borderId="16" xfId="1" applyFont="1" applyFill="1" applyBorder="1" applyAlignment="1">
      <alignment horizontal="left" vertical="top" wrapText="1"/>
    </xf>
    <xf numFmtId="0" fontId="4" fillId="8" borderId="16" xfId="1" applyFont="1" applyFill="1" applyBorder="1" applyAlignment="1">
      <alignment horizontal="left" vertical="top"/>
    </xf>
    <xf numFmtId="44" fontId="4" fillId="8" borderId="16" xfId="12" applyFont="1" applyFill="1" applyBorder="1" applyAlignment="1">
      <alignment horizontal="left" vertical="top" wrapText="1"/>
    </xf>
    <xf numFmtId="44" fontId="4" fillId="0" borderId="0" xfId="12" applyFont="1" applyAlignment="1">
      <alignment wrapText="1"/>
    </xf>
    <xf numFmtId="6" fontId="4" fillId="0" borderId="16" xfId="1" applyNumberFormat="1" applyFont="1" applyFill="1" applyBorder="1" applyAlignment="1">
      <alignment horizontal="left" vertical="top" wrapText="1"/>
    </xf>
    <xf numFmtId="44" fontId="4" fillId="0" borderId="0" xfId="12" applyFont="1" applyFill="1" applyAlignment="1">
      <alignment horizontal="left" vertical="top"/>
    </xf>
    <xf numFmtId="0" fontId="6" fillId="0" borderId="15" xfId="2" applyFill="1" applyBorder="1"/>
    <xf numFmtId="0" fontId="4" fillId="0" borderId="0" xfId="1" applyAlignment="1">
      <alignment wrapText="1"/>
    </xf>
    <xf numFmtId="0" fontId="4" fillId="0" borderId="19" xfId="2" applyFont="1" applyFill="1" applyBorder="1" applyAlignment="1">
      <alignment horizontal="left" vertical="top" wrapText="1"/>
    </xf>
    <xf numFmtId="0" fontId="4" fillId="0" borderId="16" xfId="1" applyFont="1" applyFill="1" applyBorder="1" applyAlignment="1">
      <alignment horizontal="left" vertical="top" wrapText="1"/>
    </xf>
    <xf numFmtId="0" fontId="4" fillId="0" borderId="16" xfId="0" applyFont="1" applyFill="1" applyBorder="1" applyAlignment="1">
      <alignment horizontal="left" vertical="top"/>
    </xf>
    <xf numFmtId="0" fontId="4" fillId="0" borderId="16" xfId="0" applyFont="1" applyFill="1" applyBorder="1" applyAlignment="1">
      <alignment horizontal="left" vertical="top" wrapText="1"/>
    </xf>
    <xf numFmtId="0" fontId="4" fillId="0" borderId="16" xfId="2" applyFont="1" applyFill="1" applyBorder="1" applyAlignment="1">
      <alignment horizontal="left" vertical="top" wrapText="1"/>
    </xf>
    <xf numFmtId="0" fontId="4" fillId="0" borderId="16" xfId="2" applyFont="1" applyFill="1" applyBorder="1" applyAlignment="1">
      <alignment horizontal="left" vertical="top"/>
    </xf>
    <xf numFmtId="0" fontId="4" fillId="13" borderId="16" xfId="0" applyFont="1" applyFill="1" applyBorder="1" applyAlignment="1">
      <alignment horizontal="left" vertical="top" wrapText="1"/>
    </xf>
    <xf numFmtId="0" fontId="0" fillId="0" borderId="16" xfId="0" applyFill="1" applyBorder="1"/>
    <xf numFmtId="0" fontId="6" fillId="0" borderId="16" xfId="2" applyFont="1" applyFill="1" applyBorder="1" applyAlignment="1">
      <alignment horizontal="left" wrapText="1"/>
    </xf>
    <xf numFmtId="0" fontId="5" fillId="16" borderId="12" xfId="0" applyFont="1" applyFill="1" applyBorder="1"/>
    <xf numFmtId="0" fontId="5" fillId="16" borderId="14" xfId="0" applyFont="1" applyFill="1" applyBorder="1"/>
    <xf numFmtId="0" fontId="4" fillId="15" borderId="16" xfId="2" applyFont="1" applyFill="1" applyBorder="1" applyAlignment="1">
      <alignment horizontal="left" vertical="top" wrapText="1"/>
    </xf>
    <xf numFmtId="0" fontId="4" fillId="15" borderId="16" xfId="0" applyFont="1" applyFill="1" applyBorder="1" applyAlignment="1">
      <alignment horizontal="left" vertical="top" wrapText="1"/>
    </xf>
    <xf numFmtId="0" fontId="4" fillId="15" borderId="19" xfId="2" applyFont="1" applyFill="1" applyBorder="1" applyAlignment="1">
      <alignment horizontal="left" vertical="top" wrapText="1"/>
    </xf>
    <xf numFmtId="0" fontId="4" fillId="15" borderId="0" xfId="2" applyFont="1" applyFill="1" applyAlignment="1">
      <alignment horizontal="left" vertical="top" wrapText="1"/>
    </xf>
    <xf numFmtId="0" fontId="4" fillId="13" borderId="16" xfId="2" applyFont="1" applyFill="1" applyBorder="1" applyAlignment="1">
      <alignment horizontal="left" vertical="top" wrapText="1"/>
    </xf>
    <xf numFmtId="0" fontId="4" fillId="13" borderId="16" xfId="2" applyFont="1" applyFill="1" applyBorder="1" applyAlignment="1">
      <alignment horizontal="left" vertical="top"/>
    </xf>
    <xf numFmtId="0" fontId="4" fillId="13" borderId="19" xfId="2" applyFont="1" applyFill="1" applyBorder="1" applyAlignment="1">
      <alignment horizontal="left" vertical="top" wrapText="1"/>
    </xf>
    <xf numFmtId="0" fontId="6" fillId="15" borderId="16" xfId="2" applyFont="1" applyFill="1" applyBorder="1" applyAlignment="1">
      <alignment horizontal="left" wrapText="1"/>
    </xf>
    <xf numFmtId="0" fontId="1" fillId="2" borderId="20" xfId="0" applyFont="1" applyFill="1" applyBorder="1" applyAlignment="1">
      <alignment horizontal="center"/>
    </xf>
    <xf numFmtId="0" fontId="0" fillId="2" borderId="23" xfId="0" applyFill="1" applyBorder="1"/>
    <xf numFmtId="44" fontId="0" fillId="2" borderId="16" xfId="12" applyFont="1" applyFill="1" applyBorder="1"/>
    <xf numFmtId="44" fontId="18" fillId="15" borderId="24" xfId="12" applyFont="1" applyFill="1" applyBorder="1"/>
    <xf numFmtId="0" fontId="0" fillId="2" borderId="25" xfId="0" applyFill="1" applyBorder="1"/>
    <xf numFmtId="44" fontId="0" fillId="2" borderId="26" xfId="12" applyFont="1" applyFill="1" applyBorder="1"/>
    <xf numFmtId="44" fontId="18" fillId="15" borderId="27" xfId="12" applyFont="1" applyFill="1" applyBorder="1"/>
    <xf numFmtId="0" fontId="0" fillId="15" borderId="23" xfId="12" applyNumberFormat="1" applyFont="1" applyFill="1" applyBorder="1"/>
    <xf numFmtId="0" fontId="0" fillId="13" borderId="16" xfId="0" applyFill="1" applyBorder="1"/>
    <xf numFmtId="0" fontId="0" fillId="14" borderId="16" xfId="0" applyFill="1" applyBorder="1"/>
    <xf numFmtId="0" fontId="0" fillId="0" borderId="24" xfId="0" applyFill="1" applyBorder="1"/>
    <xf numFmtId="0" fontId="0" fillId="0" borderId="25" xfId="0" applyBorder="1"/>
    <xf numFmtId="0" fontId="0" fillId="0" borderId="26" xfId="0" applyBorder="1"/>
    <xf numFmtId="0" fontId="0" fillId="0" borderId="27" xfId="0" applyBorder="1"/>
    <xf numFmtId="0" fontId="0" fillId="2" borderId="16" xfId="0" applyFill="1" applyBorder="1" applyAlignment="1">
      <alignment horizontal="center"/>
    </xf>
    <xf numFmtId="0" fontId="0" fillId="15" borderId="24" xfId="0" applyFill="1" applyBorder="1" applyAlignment="1">
      <alignment horizontal="center"/>
    </xf>
    <xf numFmtId="0" fontId="0" fillId="13" borderId="23" xfId="0" applyFill="1" applyBorder="1"/>
    <xf numFmtId="0" fontId="3" fillId="0" borderId="5" xfId="0" applyFont="1" applyFill="1" applyBorder="1" applyAlignment="1">
      <alignment horizontal="center" wrapText="1"/>
    </xf>
    <xf numFmtId="0" fontId="3" fillId="0" borderId="8" xfId="0" applyFont="1" applyFill="1" applyBorder="1" applyAlignment="1">
      <alignment horizontal="center" wrapText="1"/>
    </xf>
    <xf numFmtId="0" fontId="3" fillId="0" borderId="6" xfId="0" applyFont="1" applyFill="1" applyBorder="1" applyAlignment="1">
      <alignment horizontal="center" wrapText="1"/>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1" fillId="0" borderId="30" xfId="0" applyFont="1" applyBorder="1" applyAlignment="1">
      <alignment horizontal="center"/>
    </xf>
    <xf numFmtId="0" fontId="4" fillId="0" borderId="14" xfId="1" applyFont="1" applyFill="1" applyBorder="1" applyAlignment="1">
      <alignment horizontal="left" vertical="top" wrapText="1"/>
    </xf>
    <xf numFmtId="0" fontId="4" fillId="0" borderId="18" xfId="1" applyFont="1" applyFill="1" applyBorder="1" applyAlignment="1">
      <alignment horizontal="left" vertical="top" wrapText="1"/>
    </xf>
    <xf numFmtId="0" fontId="4" fillId="0" borderId="2" xfId="1" applyFont="1" applyFill="1" applyBorder="1" applyAlignment="1">
      <alignment horizontal="left" vertical="top" wrapText="1"/>
    </xf>
    <xf numFmtId="0" fontId="4" fillId="14" borderId="16" xfId="1" applyFont="1" applyFill="1" applyBorder="1" applyAlignment="1">
      <alignment horizontal="left" vertical="top" wrapText="1"/>
    </xf>
    <xf numFmtId="44" fontId="4" fillId="14" borderId="16" xfId="12" applyFont="1" applyFill="1" applyBorder="1" applyAlignment="1">
      <alignment horizontal="left" vertical="top" wrapText="1"/>
    </xf>
    <xf numFmtId="0" fontId="4" fillId="14" borderId="16" xfId="1" applyFont="1" applyFill="1" applyBorder="1" applyAlignment="1">
      <alignment wrapText="1"/>
    </xf>
    <xf numFmtId="0" fontId="4" fillId="14" borderId="16" xfId="1" applyFont="1" applyFill="1" applyBorder="1" applyAlignment="1">
      <alignment horizontal="left" vertical="top"/>
    </xf>
  </cellXfs>
  <cellStyles count="18">
    <cellStyle name="Calculation 2" xfId="6"/>
    <cellStyle name="Currency" xfId="12" builtinId="4"/>
    <cellStyle name="Currency 2" xfId="7"/>
    <cellStyle name="Excel Built-in Normal" xfId="1"/>
    <cellStyle name="Excel Built-in Normal 2" xfId="3"/>
    <cellStyle name="Followed Hyperlink" xfId="15" builtinId="9" hidden="1"/>
    <cellStyle name="Followed Hyperlink" xfId="17" builtinId="9" hidden="1"/>
    <cellStyle name="Good 2" xfId="8"/>
    <cellStyle name="Hyperlink" xfId="14" builtinId="8" hidden="1"/>
    <cellStyle name="Hyperlink" xfId="16" builtinId="8" hidden="1"/>
    <cellStyle name="Neutral 2" xfId="9"/>
    <cellStyle name="Normal" xfId="0" builtinId="0"/>
    <cellStyle name="Normal 2" xfId="2"/>
    <cellStyle name="Normal 3" xfId="4"/>
    <cellStyle name="Normal 3 2" xfId="10"/>
    <cellStyle name="Normal 4" xfId="11"/>
    <cellStyle name="Normal 4 2" xfId="13"/>
    <cellStyle name="Normal 5" xfId="5"/>
  </cellStyles>
  <dxfs count="0"/>
  <tableStyles count="0" defaultTableStyle="TableStyleMedium9" defaultPivotStyle="PivotStyleMedium4"/>
  <colors>
    <mruColors>
      <color rgb="FF0066FF"/>
      <color rgb="FFCCFFCC"/>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6"/>
  <sheetViews>
    <sheetView tabSelected="1" view="pageBreakPreview" zoomScale="40" zoomScaleNormal="115" zoomScaleSheetLayoutView="40" zoomScalePageLayoutView="115" workbookViewId="0">
      <pane ySplit="8" topLeftCell="A9" activePane="bottomLeft" state="frozen"/>
      <selection pane="bottomLeft" activeCell="D20" sqref="D20"/>
    </sheetView>
  </sheetViews>
  <sheetFormatPr defaultColWidth="10.85546875" defaultRowHeight="12.75" x14ac:dyDescent="0.2"/>
  <cols>
    <col min="1" max="9" width="17.7109375" style="23" customWidth="1"/>
    <col min="10" max="11" width="17.7109375" style="29" customWidth="1"/>
    <col min="12" max="15" width="17.7109375" style="23" customWidth="1"/>
    <col min="16" max="16384" width="10.85546875" style="26"/>
  </cols>
  <sheetData>
    <row r="1" spans="1:25" ht="15.75" x14ac:dyDescent="0.25">
      <c r="A1" s="138"/>
      <c r="B1" s="158" t="s">
        <v>34</v>
      </c>
      <c r="C1" s="158"/>
      <c r="D1" s="159"/>
      <c r="F1" s="138"/>
      <c r="G1" s="160" t="s">
        <v>0</v>
      </c>
      <c r="H1" s="161"/>
      <c r="I1" s="161"/>
      <c r="J1" s="161"/>
      <c r="K1" s="162"/>
    </row>
    <row r="2" spans="1:25" x14ac:dyDescent="0.2">
      <c r="A2" s="139"/>
      <c r="B2" s="152" t="s">
        <v>35</v>
      </c>
      <c r="C2" s="152" t="s">
        <v>36</v>
      </c>
      <c r="D2" s="153" t="s">
        <v>37</v>
      </c>
      <c r="F2" s="139"/>
      <c r="G2" s="154" t="s">
        <v>40</v>
      </c>
      <c r="H2" s="146" t="s">
        <v>41</v>
      </c>
      <c r="I2" s="147" t="s">
        <v>42</v>
      </c>
      <c r="J2" s="126" t="s">
        <v>39</v>
      </c>
      <c r="K2" s="148" t="s">
        <v>43</v>
      </c>
    </row>
    <row r="3" spans="1:25" x14ac:dyDescent="0.2">
      <c r="A3" s="139" t="s">
        <v>28</v>
      </c>
      <c r="B3" s="140">
        <f>'One-Time B Budget'!D26</f>
        <v>193314</v>
      </c>
      <c r="C3" s="140">
        <f>SUM(D10:D17)</f>
        <v>81894</v>
      </c>
      <c r="D3" s="141">
        <f>SUM(D13,D14,D16)</f>
        <v>50150</v>
      </c>
      <c r="F3" s="139" t="s">
        <v>28</v>
      </c>
      <c r="G3" s="145">
        <f>COUNTIF($L$10:$L$17,"high")</f>
        <v>3</v>
      </c>
      <c r="H3" s="146">
        <f>COUNTIF($L$10:$L$17,"medium")</f>
        <v>5</v>
      </c>
      <c r="I3" s="147">
        <f>J3-G3-H3</f>
        <v>0</v>
      </c>
      <c r="J3" s="126">
        <f>'One-Time B Budget'!D29</f>
        <v>8</v>
      </c>
      <c r="K3" s="148">
        <f>'One-Time B Budget'!D31</f>
        <v>24</v>
      </c>
    </row>
    <row r="4" spans="1:25" x14ac:dyDescent="0.2">
      <c r="A4" s="139" t="s">
        <v>27</v>
      </c>
      <c r="B4" s="140">
        <f>'Ongoing B Budget'!D21</f>
        <v>119730</v>
      </c>
      <c r="C4" s="140">
        <f>SUM(D22:D23)</f>
        <v>3100</v>
      </c>
      <c r="D4" s="141">
        <v>0</v>
      </c>
      <c r="F4" s="139" t="s">
        <v>27</v>
      </c>
      <c r="G4" s="145">
        <f>COUNTIF($L$22:$L$22,"high")</f>
        <v>0</v>
      </c>
      <c r="H4" s="146">
        <f>COUNTIF($L$22:$L$22,"medium")</f>
        <v>0</v>
      </c>
      <c r="I4" s="147">
        <f>J4-G4-H4</f>
        <v>2</v>
      </c>
      <c r="J4" s="126">
        <f>'Ongoing B Budget'!D24</f>
        <v>2</v>
      </c>
      <c r="K4" s="148">
        <f>'Ongoing B Budget'!D26</f>
        <v>10</v>
      </c>
    </row>
    <row r="5" spans="1:25" x14ac:dyDescent="0.2">
      <c r="A5" s="139" t="s">
        <v>2</v>
      </c>
      <c r="B5" s="140">
        <f>'Facilities and Equipment'!D36</f>
        <v>1404000</v>
      </c>
      <c r="C5" s="140">
        <f>SUM(D28:D36)</f>
        <v>404500</v>
      </c>
      <c r="D5" s="141">
        <f>SUM(D28,D29,D31,D33,D32,D36)</f>
        <v>377500</v>
      </c>
      <c r="F5" s="139" t="s">
        <v>2</v>
      </c>
      <c r="G5" s="145">
        <f>COUNTIF($L$28:$L$36,"high")</f>
        <v>6</v>
      </c>
      <c r="H5" s="146">
        <f>COUNTIF($L$28:$L$35,"Medium")</f>
        <v>3</v>
      </c>
      <c r="I5" s="147">
        <f>J5-G5-H5</f>
        <v>0</v>
      </c>
      <c r="J5" s="126">
        <f>'Facilities and Equipment'!D39</f>
        <v>9</v>
      </c>
      <c r="K5" s="148">
        <f>'Facilities and Equipment'!D41</f>
        <v>34</v>
      </c>
    </row>
    <row r="6" spans="1:25" ht="13.5" thickBot="1" x14ac:dyDescent="0.25">
      <c r="A6" s="142" t="s">
        <v>44</v>
      </c>
      <c r="B6" s="143">
        <f>SUM(B3:B5)</f>
        <v>1717044</v>
      </c>
      <c r="C6" s="143">
        <f>SUM(C3:C5)</f>
        <v>489494</v>
      </c>
      <c r="D6" s="144">
        <f>SUM(D3:D5)</f>
        <v>427650</v>
      </c>
      <c r="F6" s="142" t="s">
        <v>44</v>
      </c>
      <c r="G6" s="149">
        <f>SUBTOTAL(9,G3:G5)</f>
        <v>9</v>
      </c>
      <c r="H6" s="150">
        <f>SUBTOTAL(9,H3:H5)</f>
        <v>8</v>
      </c>
      <c r="I6" s="150">
        <f>SUBTOTAL(9,I3:I5)</f>
        <v>2</v>
      </c>
      <c r="J6" s="150">
        <f>SUM(J3:J5)</f>
        <v>19</v>
      </c>
      <c r="K6" s="151">
        <f>SUM(K3:K5)</f>
        <v>68</v>
      </c>
    </row>
    <row r="7" spans="1:25" ht="4.5" customHeight="1" x14ac:dyDescent="0.2">
      <c r="A7" s="2"/>
      <c r="B7" s="2"/>
      <c r="C7" s="2"/>
      <c r="D7" s="2"/>
      <c r="E7" s="2"/>
      <c r="F7" s="2"/>
      <c r="G7" s="2"/>
      <c r="H7" s="2"/>
      <c r="I7" s="2"/>
      <c r="J7" s="32"/>
      <c r="K7" s="32"/>
      <c r="L7" s="2"/>
      <c r="M7" s="2"/>
      <c r="N7" s="2"/>
      <c r="O7" s="33"/>
    </row>
    <row r="8" spans="1:25" ht="38.25" x14ac:dyDescent="0.2">
      <c r="A8" s="4" t="s">
        <v>4</v>
      </c>
      <c r="B8" s="4" t="s">
        <v>5</v>
      </c>
      <c r="C8" s="5" t="s">
        <v>144</v>
      </c>
      <c r="D8" s="6" t="s">
        <v>6</v>
      </c>
      <c r="E8" s="5" t="s">
        <v>7</v>
      </c>
      <c r="F8" s="5" t="s">
        <v>8</v>
      </c>
      <c r="G8" s="69" t="s">
        <v>145</v>
      </c>
      <c r="H8" s="4" t="s">
        <v>9</v>
      </c>
      <c r="I8" s="4" t="s">
        <v>10</v>
      </c>
      <c r="J8" s="4" t="s">
        <v>213</v>
      </c>
      <c r="K8" s="30" t="s">
        <v>12</v>
      </c>
      <c r="L8" s="30" t="s">
        <v>13</v>
      </c>
      <c r="M8" s="7" t="s">
        <v>14</v>
      </c>
      <c r="N8" s="8" t="s">
        <v>15</v>
      </c>
      <c r="O8" s="9" t="s">
        <v>16</v>
      </c>
      <c r="P8" s="19" t="s">
        <v>17</v>
      </c>
      <c r="Q8" s="27"/>
      <c r="R8" s="27"/>
      <c r="S8" s="27"/>
      <c r="T8" s="27"/>
      <c r="U8" s="27"/>
      <c r="V8" s="27"/>
      <c r="W8" s="27"/>
      <c r="X8" s="27"/>
      <c r="Y8" s="27"/>
    </row>
    <row r="9" spans="1:25" ht="27.75" x14ac:dyDescent="0.4">
      <c r="A9" s="3" t="s">
        <v>26</v>
      </c>
      <c r="B9" s="1"/>
      <c r="C9" s="1"/>
      <c r="D9" s="1"/>
      <c r="E9" s="1"/>
      <c r="F9" s="1"/>
      <c r="G9" s="70"/>
      <c r="H9" s="1"/>
      <c r="I9" s="1"/>
      <c r="J9" s="1"/>
      <c r="K9" s="16"/>
      <c r="L9" s="16"/>
      <c r="M9" s="1"/>
      <c r="N9" s="1"/>
      <c r="O9" s="1"/>
      <c r="P9" s="18"/>
    </row>
    <row r="10" spans="1:25" s="68" customFormat="1" ht="63.75" x14ac:dyDescent="0.2">
      <c r="A10" s="92">
        <v>3</v>
      </c>
      <c r="B10" s="92" t="s">
        <v>45</v>
      </c>
      <c r="C10" s="96" t="s">
        <v>54</v>
      </c>
      <c r="D10" s="97">
        <v>2394</v>
      </c>
      <c r="E10" s="92" t="s">
        <v>55</v>
      </c>
      <c r="F10" s="92" t="s">
        <v>48</v>
      </c>
      <c r="G10" s="92" t="s">
        <v>153</v>
      </c>
      <c r="H10" s="92" t="s">
        <v>18</v>
      </c>
      <c r="I10" s="94"/>
      <c r="J10" s="92"/>
      <c r="K10" s="95" t="s">
        <v>56</v>
      </c>
      <c r="L10" s="95" t="s">
        <v>23</v>
      </c>
      <c r="M10" s="72" t="s">
        <v>57</v>
      </c>
      <c r="N10" s="73"/>
      <c r="O10" s="73"/>
      <c r="P10" s="73"/>
      <c r="Q10" s="31"/>
      <c r="R10" s="31"/>
      <c r="S10" s="31"/>
      <c r="T10" s="31"/>
      <c r="U10" s="31"/>
      <c r="V10" s="31"/>
      <c r="W10" s="31"/>
      <c r="X10" s="31"/>
      <c r="Y10" s="31"/>
    </row>
    <row r="11" spans="1:25" s="68" customFormat="1" ht="102" x14ac:dyDescent="0.2">
      <c r="A11" s="92">
        <v>5</v>
      </c>
      <c r="B11" s="92" t="s">
        <v>45</v>
      </c>
      <c r="C11" s="92" t="s">
        <v>62</v>
      </c>
      <c r="D11" s="93">
        <v>4000</v>
      </c>
      <c r="E11" s="92" t="s">
        <v>63</v>
      </c>
      <c r="F11" s="92" t="s">
        <v>48</v>
      </c>
      <c r="G11" s="92" t="s">
        <v>64</v>
      </c>
      <c r="H11" s="92" t="s">
        <v>18</v>
      </c>
      <c r="I11" s="94"/>
      <c r="J11" s="92"/>
      <c r="K11" s="95" t="s">
        <v>65</v>
      </c>
      <c r="L11" s="95" t="s">
        <v>23</v>
      </c>
      <c r="M11" s="72" t="s">
        <v>3</v>
      </c>
      <c r="N11" s="73"/>
      <c r="O11" s="73"/>
      <c r="P11" s="73"/>
      <c r="Q11" s="31"/>
      <c r="R11" s="31"/>
      <c r="S11" s="31"/>
      <c r="T11" s="31"/>
      <c r="U11" s="31"/>
      <c r="V11" s="31"/>
      <c r="W11" s="31"/>
      <c r="X11" s="31"/>
      <c r="Y11" s="31"/>
    </row>
    <row r="12" spans="1:25" s="68" customFormat="1" ht="76.5" x14ac:dyDescent="0.2">
      <c r="A12" s="92">
        <v>6</v>
      </c>
      <c r="B12" s="92" t="s">
        <v>45</v>
      </c>
      <c r="C12" s="92" t="s">
        <v>66</v>
      </c>
      <c r="D12" s="93">
        <v>600</v>
      </c>
      <c r="E12" s="92" t="s">
        <v>67</v>
      </c>
      <c r="F12" s="92" t="s">
        <v>48</v>
      </c>
      <c r="G12" s="92" t="s">
        <v>68</v>
      </c>
      <c r="H12" s="92" t="s">
        <v>18</v>
      </c>
      <c r="I12" s="94"/>
      <c r="J12" s="92"/>
      <c r="K12" s="95"/>
      <c r="L12" s="95" t="s">
        <v>23</v>
      </c>
      <c r="M12" s="72" t="s">
        <v>3</v>
      </c>
      <c r="N12" s="73"/>
      <c r="O12" s="73"/>
      <c r="P12" s="73"/>
      <c r="Q12" s="31"/>
      <c r="R12" s="31"/>
      <c r="S12" s="31"/>
      <c r="T12" s="31"/>
      <c r="U12" s="31"/>
      <c r="V12" s="31"/>
      <c r="W12" s="31"/>
      <c r="X12" s="31"/>
      <c r="Y12" s="31"/>
    </row>
    <row r="13" spans="1:25" s="68" customFormat="1" ht="89.25" x14ac:dyDescent="0.2">
      <c r="A13" s="82">
        <v>9</v>
      </c>
      <c r="B13" s="82" t="s">
        <v>45</v>
      </c>
      <c r="C13" s="82" t="s">
        <v>75</v>
      </c>
      <c r="D13" s="83">
        <v>6000</v>
      </c>
      <c r="E13" s="82" t="s">
        <v>76</v>
      </c>
      <c r="F13" s="82" t="s">
        <v>48</v>
      </c>
      <c r="G13" s="82" t="s">
        <v>77</v>
      </c>
      <c r="H13" s="82" t="s">
        <v>18</v>
      </c>
      <c r="I13" s="82" t="s">
        <v>78</v>
      </c>
      <c r="J13" s="82"/>
      <c r="K13" s="84" t="s">
        <v>79</v>
      </c>
      <c r="L13" s="84" t="s">
        <v>18</v>
      </c>
      <c r="M13" s="72" t="s">
        <v>152</v>
      </c>
      <c r="N13" s="73"/>
      <c r="O13" s="75"/>
      <c r="P13" s="73"/>
      <c r="Q13" s="31"/>
      <c r="R13" s="31"/>
      <c r="S13" s="31"/>
      <c r="T13" s="31"/>
      <c r="U13" s="31"/>
      <c r="V13" s="31"/>
      <c r="W13" s="31"/>
      <c r="X13" s="31"/>
      <c r="Y13" s="31"/>
    </row>
    <row r="14" spans="1:25" s="68" customFormat="1" ht="229.5" x14ac:dyDescent="0.2">
      <c r="A14" s="82">
        <v>1</v>
      </c>
      <c r="B14" s="82" t="s">
        <v>29</v>
      </c>
      <c r="C14" s="82" t="s">
        <v>112</v>
      </c>
      <c r="D14" s="85">
        <v>5000</v>
      </c>
      <c r="E14" s="82" t="s">
        <v>113</v>
      </c>
      <c r="F14" s="82" t="s">
        <v>114</v>
      </c>
      <c r="G14" s="82" t="s">
        <v>115</v>
      </c>
      <c r="H14" s="82" t="s">
        <v>18</v>
      </c>
      <c r="I14" s="82"/>
      <c r="J14" s="82"/>
      <c r="K14" s="84" t="s">
        <v>116</v>
      </c>
      <c r="L14" s="84" t="s">
        <v>18</v>
      </c>
      <c r="M14" s="72" t="s">
        <v>117</v>
      </c>
      <c r="N14" s="72"/>
      <c r="O14" s="72"/>
      <c r="P14" s="72"/>
      <c r="Q14" s="31"/>
      <c r="R14" s="31"/>
      <c r="S14" s="31"/>
      <c r="T14" s="31"/>
      <c r="U14" s="31"/>
      <c r="V14" s="31"/>
      <c r="W14" s="31"/>
      <c r="X14" s="31"/>
      <c r="Y14" s="31"/>
    </row>
    <row r="15" spans="1:25" s="68" customFormat="1" ht="229.5" x14ac:dyDescent="0.2">
      <c r="A15" s="92">
        <v>2</v>
      </c>
      <c r="B15" s="92" t="s">
        <v>118</v>
      </c>
      <c r="C15" s="92" t="s">
        <v>119</v>
      </c>
      <c r="D15" s="93">
        <v>18000</v>
      </c>
      <c r="E15" s="92" t="s">
        <v>120</v>
      </c>
      <c r="F15" s="92" t="s">
        <v>121</v>
      </c>
      <c r="G15" s="92" t="s">
        <v>122</v>
      </c>
      <c r="H15" s="92" t="s">
        <v>18</v>
      </c>
      <c r="I15" s="94"/>
      <c r="J15" s="92"/>
      <c r="K15" s="95" t="s">
        <v>123</v>
      </c>
      <c r="L15" s="95" t="s">
        <v>23</v>
      </c>
      <c r="M15" s="72" t="s">
        <v>124</v>
      </c>
      <c r="N15" s="73"/>
      <c r="O15" s="73"/>
      <c r="P15" s="73"/>
      <c r="Q15" s="31"/>
      <c r="R15" s="31"/>
      <c r="S15" s="31"/>
      <c r="T15" s="31"/>
      <c r="U15" s="31"/>
      <c r="V15" s="31"/>
      <c r="W15" s="31"/>
      <c r="X15" s="31"/>
      <c r="Y15" s="31"/>
    </row>
    <row r="16" spans="1:25" s="68" customFormat="1" ht="255" x14ac:dyDescent="0.2">
      <c r="A16" s="82">
        <v>1</v>
      </c>
      <c r="B16" s="82" t="s">
        <v>129</v>
      </c>
      <c r="C16" s="82" t="s">
        <v>130</v>
      </c>
      <c r="D16" s="85">
        <v>39150</v>
      </c>
      <c r="E16" s="82" t="s">
        <v>149</v>
      </c>
      <c r="F16" s="82"/>
      <c r="G16" s="82" t="s">
        <v>131</v>
      </c>
      <c r="H16" s="82" t="s">
        <v>18</v>
      </c>
      <c r="I16" s="86"/>
      <c r="J16" s="82"/>
      <c r="K16" s="84" t="s">
        <v>132</v>
      </c>
      <c r="L16" s="84" t="s">
        <v>18</v>
      </c>
      <c r="M16" s="72" t="s">
        <v>133</v>
      </c>
      <c r="N16" s="73"/>
      <c r="O16" s="73"/>
      <c r="P16" s="73"/>
      <c r="Q16" s="31"/>
      <c r="R16" s="31"/>
      <c r="S16" s="31"/>
      <c r="T16" s="31"/>
      <c r="U16" s="31"/>
      <c r="V16" s="31"/>
      <c r="W16" s="31"/>
      <c r="X16" s="31"/>
      <c r="Y16" s="31"/>
    </row>
    <row r="17" spans="1:25" s="68" customFormat="1" ht="216.75" x14ac:dyDescent="0.2">
      <c r="A17" s="92">
        <v>2</v>
      </c>
      <c r="B17" s="92" t="s">
        <v>139</v>
      </c>
      <c r="C17" s="92" t="s">
        <v>140</v>
      </c>
      <c r="D17" s="93">
        <v>6750</v>
      </c>
      <c r="E17" s="92" t="s">
        <v>141</v>
      </c>
      <c r="F17" s="92" t="s">
        <v>142</v>
      </c>
      <c r="G17" s="92" t="s">
        <v>143</v>
      </c>
      <c r="H17" s="92" t="s">
        <v>18</v>
      </c>
      <c r="I17" s="94"/>
      <c r="J17" s="92"/>
      <c r="K17" s="79"/>
      <c r="L17" s="79" t="s">
        <v>23</v>
      </c>
      <c r="M17" s="72" t="s">
        <v>133</v>
      </c>
      <c r="N17" s="72"/>
      <c r="O17" s="73"/>
      <c r="P17" s="73"/>
      <c r="Q17" s="31"/>
      <c r="R17" s="31"/>
      <c r="S17" s="31"/>
      <c r="T17" s="31"/>
      <c r="U17" s="31"/>
      <c r="V17" s="31"/>
      <c r="W17" s="31"/>
      <c r="X17" s="31"/>
      <c r="Y17" s="31"/>
    </row>
    <row r="18" spans="1:25" s="68" customFormat="1" x14ac:dyDescent="0.2">
      <c r="A18" s="13"/>
      <c r="B18" s="10"/>
      <c r="C18" s="10"/>
      <c r="D18" s="61"/>
      <c r="E18" s="10"/>
      <c r="F18" s="10"/>
      <c r="G18" s="65"/>
      <c r="H18" s="15"/>
      <c r="I18" s="12"/>
      <c r="J18" s="13"/>
      <c r="K18" s="17"/>
      <c r="L18" s="17"/>
      <c r="M18" s="11"/>
      <c r="N18" s="11"/>
      <c r="O18" s="11"/>
      <c r="P18" s="20"/>
      <c r="Q18" s="31"/>
      <c r="R18" s="31"/>
      <c r="S18" s="31"/>
      <c r="T18" s="31"/>
      <c r="U18" s="31"/>
      <c r="V18" s="31"/>
      <c r="W18" s="31"/>
      <c r="X18" s="31"/>
      <c r="Y18" s="31"/>
    </row>
    <row r="19" spans="1:25" ht="27.75" x14ac:dyDescent="0.4">
      <c r="A19" s="3"/>
      <c r="B19" s="1"/>
      <c r="C19" s="1"/>
      <c r="D19" s="63"/>
      <c r="E19" s="1"/>
      <c r="F19" s="1"/>
      <c r="G19" s="70"/>
      <c r="H19" s="1"/>
      <c r="I19" s="1"/>
      <c r="J19" s="1"/>
      <c r="K19" s="16"/>
      <c r="L19" s="16"/>
      <c r="M19" s="1"/>
      <c r="N19" s="1"/>
      <c r="O19" s="1"/>
      <c r="P19" s="18"/>
    </row>
    <row r="20" spans="1:25" ht="27.75" x14ac:dyDescent="0.4">
      <c r="A20" s="3" t="s">
        <v>27</v>
      </c>
      <c r="B20" s="1"/>
      <c r="C20" s="1"/>
      <c r="D20" s="63"/>
      <c r="E20" s="1"/>
      <c r="F20" s="1"/>
      <c r="G20" s="70"/>
      <c r="H20" s="1"/>
      <c r="I20" s="1"/>
      <c r="J20" s="1"/>
      <c r="K20" s="16"/>
      <c r="L20" s="16"/>
      <c r="M20" s="1"/>
      <c r="N20" s="1"/>
      <c r="O20" s="1"/>
      <c r="P20" s="18"/>
    </row>
    <row r="21" spans="1:25" ht="38.25" x14ac:dyDescent="0.2">
      <c r="A21" s="4" t="s">
        <v>4</v>
      </c>
      <c r="B21" s="4" t="s">
        <v>5</v>
      </c>
      <c r="C21" s="5" t="s">
        <v>3</v>
      </c>
      <c r="D21" s="64" t="s">
        <v>6</v>
      </c>
      <c r="E21" s="5" t="s">
        <v>7</v>
      </c>
      <c r="F21" s="5" t="s">
        <v>8</v>
      </c>
      <c r="G21" s="69"/>
      <c r="H21" s="4" t="s">
        <v>9</v>
      </c>
      <c r="I21" s="4" t="s">
        <v>10</v>
      </c>
      <c r="J21" s="4" t="s">
        <v>11</v>
      </c>
      <c r="K21" s="30" t="s">
        <v>12</v>
      </c>
      <c r="L21" s="30" t="s">
        <v>13</v>
      </c>
      <c r="M21" s="7" t="s">
        <v>14</v>
      </c>
      <c r="N21" s="8" t="s">
        <v>15</v>
      </c>
      <c r="O21" s="9" t="s">
        <v>16</v>
      </c>
      <c r="P21" s="19" t="s">
        <v>17</v>
      </c>
      <c r="Q21" s="27"/>
      <c r="R21" s="27"/>
      <c r="S21" s="27"/>
      <c r="T21" s="27"/>
      <c r="U21" s="27"/>
      <c r="V21" s="27"/>
      <c r="W21" s="27"/>
      <c r="X21" s="27"/>
      <c r="Y21" s="27"/>
    </row>
    <row r="22" spans="1:25" ht="229.5" x14ac:dyDescent="0.2">
      <c r="A22" s="166">
        <v>1</v>
      </c>
      <c r="B22" s="166"/>
      <c r="C22" s="166" t="s">
        <v>335</v>
      </c>
      <c r="D22" s="167">
        <v>1100</v>
      </c>
      <c r="E22" s="166" t="s">
        <v>181</v>
      </c>
      <c r="F22" s="166" t="s">
        <v>182</v>
      </c>
      <c r="G22" s="166" t="s">
        <v>183</v>
      </c>
      <c r="H22" s="168" t="s">
        <v>18</v>
      </c>
      <c r="I22" s="168" t="s">
        <v>184</v>
      </c>
      <c r="J22" s="168"/>
      <c r="K22" s="166" t="s">
        <v>185</v>
      </c>
      <c r="L22" s="169" t="s">
        <v>61</v>
      </c>
      <c r="M22" s="108" t="s">
        <v>3</v>
      </c>
      <c r="N22" s="108"/>
      <c r="O22" s="108"/>
      <c r="P22" s="21"/>
      <c r="Q22" s="24"/>
      <c r="R22" s="24"/>
      <c r="S22" s="24"/>
      <c r="T22" s="24"/>
      <c r="U22" s="24"/>
      <c r="V22" s="24"/>
      <c r="W22" s="24"/>
      <c r="X22" s="24"/>
      <c r="Y22" s="24"/>
    </row>
    <row r="23" spans="1:25" ht="255" x14ac:dyDescent="0.25">
      <c r="A23" s="166">
        <v>6</v>
      </c>
      <c r="B23" s="166"/>
      <c r="C23" s="166" t="s">
        <v>203</v>
      </c>
      <c r="D23" s="167">
        <v>2000</v>
      </c>
      <c r="E23" s="166" t="s">
        <v>212</v>
      </c>
      <c r="F23" s="166" t="s">
        <v>204</v>
      </c>
      <c r="G23" s="166" t="s">
        <v>205</v>
      </c>
      <c r="H23" s="168" t="s">
        <v>18</v>
      </c>
      <c r="I23" s="166"/>
      <c r="J23" s="166"/>
      <c r="K23" s="166" t="s">
        <v>206</v>
      </c>
      <c r="L23" s="169" t="s">
        <v>1</v>
      </c>
      <c r="M23" s="111" t="s">
        <v>207</v>
      </c>
      <c r="N23" s="101"/>
      <c r="O23" s="101"/>
      <c r="P23" s="117"/>
      <c r="Q23" s="24"/>
      <c r="R23" s="24"/>
      <c r="S23" s="24"/>
      <c r="T23" s="24"/>
      <c r="U23" s="24"/>
      <c r="V23" s="24"/>
      <c r="W23" s="24"/>
      <c r="X23" s="24"/>
      <c r="Y23" s="24"/>
    </row>
    <row r="24" spans="1:25" x14ac:dyDescent="0.2">
      <c r="A24" s="10"/>
      <c r="B24" s="10"/>
      <c r="C24" s="10"/>
      <c r="D24" s="61"/>
      <c r="E24" s="10"/>
      <c r="F24" s="10"/>
      <c r="G24" s="65"/>
      <c r="H24" s="13"/>
      <c r="I24" s="11"/>
      <c r="J24" s="13"/>
      <c r="K24" s="17"/>
      <c r="L24" s="17"/>
      <c r="M24" s="11"/>
      <c r="N24" s="14"/>
      <c r="O24" s="14"/>
      <c r="P24" s="22"/>
      <c r="Q24" s="31"/>
      <c r="R24" s="24"/>
      <c r="S24" s="24"/>
      <c r="T24" s="24"/>
      <c r="U24" s="24"/>
      <c r="V24" s="24"/>
      <c r="W24" s="24"/>
      <c r="X24" s="24"/>
      <c r="Y24" s="24"/>
    </row>
    <row r="25" spans="1:25" ht="27.75" x14ac:dyDescent="0.4">
      <c r="A25" s="3"/>
      <c r="B25" s="1"/>
      <c r="C25" s="1"/>
      <c r="D25" s="63"/>
      <c r="E25" s="1"/>
      <c r="F25" s="1"/>
      <c r="G25" s="70"/>
      <c r="H25" s="1"/>
      <c r="I25" s="1"/>
      <c r="J25" s="1"/>
      <c r="K25" s="16"/>
      <c r="L25" s="16"/>
      <c r="M25" s="1"/>
      <c r="N25" s="1"/>
      <c r="O25" s="1"/>
      <c r="P25" s="18"/>
    </row>
    <row r="26" spans="1:25" ht="27.75" customHeight="1" x14ac:dyDescent="0.4">
      <c r="A26" s="155" t="s">
        <v>38</v>
      </c>
      <c r="B26" s="156"/>
      <c r="C26" s="157"/>
      <c r="D26" s="63"/>
      <c r="E26" s="1"/>
      <c r="F26" s="1"/>
      <c r="G26" s="70"/>
      <c r="H26" s="1"/>
      <c r="I26" s="1"/>
      <c r="J26" s="1"/>
      <c r="K26" s="16"/>
      <c r="L26" s="16"/>
      <c r="M26" s="1"/>
      <c r="N26" s="1"/>
      <c r="O26" s="1"/>
      <c r="P26" s="18"/>
    </row>
    <row r="27" spans="1:25" ht="39" x14ac:dyDescent="0.25">
      <c r="A27" s="4" t="s">
        <v>4</v>
      </c>
      <c r="B27" s="4" t="s">
        <v>5</v>
      </c>
      <c r="C27" s="5" t="s">
        <v>19</v>
      </c>
      <c r="D27" s="62" t="s">
        <v>20</v>
      </c>
      <c r="E27" s="5" t="s">
        <v>7</v>
      </c>
      <c r="F27" s="5" t="s">
        <v>8</v>
      </c>
      <c r="G27" s="69"/>
      <c r="H27" s="4" t="s">
        <v>9</v>
      </c>
      <c r="I27" s="4" t="s">
        <v>10</v>
      </c>
      <c r="J27" s="5" t="s">
        <v>11</v>
      </c>
      <c r="K27" s="30" t="s">
        <v>12</v>
      </c>
      <c r="L27" s="30" t="s">
        <v>13</v>
      </c>
      <c r="M27" s="7" t="s">
        <v>14</v>
      </c>
      <c r="N27" s="8" t="s">
        <v>15</v>
      </c>
      <c r="O27" s="9" t="s">
        <v>16</v>
      </c>
      <c r="P27" s="19" t="s">
        <v>17</v>
      </c>
      <c r="Q27" s="28"/>
      <c r="R27" s="28"/>
      <c r="S27" s="28"/>
      <c r="T27" s="28"/>
      <c r="U27" s="28"/>
      <c r="V27" s="28"/>
      <c r="W27" s="28"/>
    </row>
    <row r="28" spans="1:25" ht="127.5" x14ac:dyDescent="0.25">
      <c r="A28" s="130">
        <v>1</v>
      </c>
      <c r="B28" s="130" t="s">
        <v>134</v>
      </c>
      <c r="C28" s="130" t="s">
        <v>245</v>
      </c>
      <c r="D28" s="85">
        <v>40000</v>
      </c>
      <c r="E28" s="130" t="s">
        <v>327</v>
      </c>
      <c r="F28" s="130" t="s">
        <v>246</v>
      </c>
      <c r="G28" s="130" t="s">
        <v>247</v>
      </c>
      <c r="H28" s="130" t="s">
        <v>18</v>
      </c>
      <c r="I28" s="86"/>
      <c r="J28" s="130"/>
      <c r="K28" s="82" t="s">
        <v>248</v>
      </c>
      <c r="L28" s="82" t="s">
        <v>18</v>
      </c>
      <c r="M28" s="123" t="s">
        <v>249</v>
      </c>
      <c r="N28" s="124"/>
      <c r="O28" s="124"/>
      <c r="P28" s="124"/>
      <c r="Q28" s="25"/>
      <c r="R28" s="25"/>
      <c r="S28" s="25"/>
      <c r="T28" s="25"/>
      <c r="U28" s="25"/>
      <c r="V28" s="25"/>
      <c r="W28" s="25"/>
    </row>
    <row r="29" spans="1:25" ht="229.5" x14ac:dyDescent="0.25">
      <c r="A29" s="130">
        <v>2</v>
      </c>
      <c r="B29" s="130" t="s">
        <v>134</v>
      </c>
      <c r="C29" s="130" t="s">
        <v>250</v>
      </c>
      <c r="D29" s="85">
        <v>80000</v>
      </c>
      <c r="E29" s="130" t="s">
        <v>328</v>
      </c>
      <c r="F29" s="130" t="s">
        <v>251</v>
      </c>
      <c r="G29" s="130" t="s">
        <v>252</v>
      </c>
      <c r="H29" s="130" t="s">
        <v>18</v>
      </c>
      <c r="I29" s="86"/>
      <c r="J29" s="130"/>
      <c r="K29" s="82" t="s">
        <v>253</v>
      </c>
      <c r="L29" s="82" t="s">
        <v>18</v>
      </c>
      <c r="M29" s="123" t="s">
        <v>133</v>
      </c>
      <c r="N29" s="124"/>
      <c r="O29" s="124"/>
      <c r="P29" s="124"/>
      <c r="Q29" s="25"/>
      <c r="R29" s="25"/>
      <c r="S29" s="25"/>
      <c r="T29" s="25"/>
      <c r="U29" s="25"/>
      <c r="V29" s="25"/>
      <c r="W29" s="25"/>
    </row>
    <row r="30" spans="1:25" ht="216.75" x14ac:dyDescent="0.25">
      <c r="A30" s="134" t="s">
        <v>18</v>
      </c>
      <c r="B30" s="125" t="s">
        <v>254</v>
      </c>
      <c r="C30" s="125" t="s">
        <v>257</v>
      </c>
      <c r="D30" s="93">
        <v>5000</v>
      </c>
      <c r="E30" s="125" t="s">
        <v>326</v>
      </c>
      <c r="F30" s="134" t="s">
        <v>258</v>
      </c>
      <c r="G30" s="134" t="s">
        <v>259</v>
      </c>
      <c r="H30" s="134" t="s">
        <v>18</v>
      </c>
      <c r="I30" s="94"/>
      <c r="J30" s="134"/>
      <c r="K30" s="92" t="s">
        <v>260</v>
      </c>
      <c r="L30" s="92" t="s">
        <v>23</v>
      </c>
      <c r="M30" s="123" t="s">
        <v>133</v>
      </c>
      <c r="N30" s="124"/>
      <c r="O30" s="124"/>
      <c r="P30" s="124"/>
      <c r="Q30" s="25"/>
      <c r="R30" s="25"/>
      <c r="S30" s="25"/>
      <c r="T30" s="25"/>
      <c r="U30" s="25"/>
      <c r="V30" s="25"/>
      <c r="W30" s="25"/>
    </row>
    <row r="31" spans="1:25" ht="178.5" x14ac:dyDescent="0.25">
      <c r="A31" s="130" t="s">
        <v>22</v>
      </c>
      <c r="B31" s="131" t="s">
        <v>254</v>
      </c>
      <c r="C31" s="131" t="s">
        <v>261</v>
      </c>
      <c r="D31" s="85">
        <v>2500</v>
      </c>
      <c r="E31" s="131" t="s">
        <v>262</v>
      </c>
      <c r="F31" s="130"/>
      <c r="G31" s="132"/>
      <c r="H31" s="130" t="s">
        <v>18</v>
      </c>
      <c r="I31" s="86"/>
      <c r="J31" s="130"/>
      <c r="K31" s="82" t="s">
        <v>263</v>
      </c>
      <c r="L31" s="82" t="s">
        <v>18</v>
      </c>
      <c r="M31" s="123" t="s">
        <v>264</v>
      </c>
      <c r="N31" s="124"/>
      <c r="O31" s="124"/>
      <c r="P31" s="124"/>
      <c r="Q31" s="25"/>
      <c r="R31" s="25"/>
      <c r="S31" s="25"/>
      <c r="T31" s="25"/>
      <c r="U31" s="25"/>
      <c r="V31" s="25"/>
      <c r="W31" s="25"/>
    </row>
    <row r="32" spans="1:25" ht="216.75" x14ac:dyDescent="0.25">
      <c r="A32" s="130" t="s">
        <v>18</v>
      </c>
      <c r="B32" s="131" t="s">
        <v>265</v>
      </c>
      <c r="C32" s="131" t="s">
        <v>336</v>
      </c>
      <c r="D32" s="85">
        <v>20000</v>
      </c>
      <c r="E32" s="131" t="s">
        <v>269</v>
      </c>
      <c r="F32" s="130" t="s">
        <v>270</v>
      </c>
      <c r="G32" s="132"/>
      <c r="H32" s="130" t="s">
        <v>18</v>
      </c>
      <c r="I32" s="130" t="s">
        <v>271</v>
      </c>
      <c r="J32" s="130"/>
      <c r="K32" s="82" t="s">
        <v>272</v>
      </c>
      <c r="L32" s="82" t="s">
        <v>18</v>
      </c>
      <c r="M32" s="123" t="s">
        <v>264</v>
      </c>
      <c r="N32" s="124"/>
      <c r="O32" s="124"/>
      <c r="P32" s="124"/>
      <c r="Q32" s="25"/>
      <c r="R32" s="25"/>
      <c r="S32" s="25"/>
      <c r="T32" s="25"/>
      <c r="U32" s="25"/>
      <c r="V32" s="25"/>
      <c r="W32" s="25"/>
    </row>
    <row r="33" spans="1:23" ht="216.75" x14ac:dyDescent="0.25">
      <c r="A33" s="130" t="s">
        <v>18</v>
      </c>
      <c r="B33" s="131" t="s">
        <v>265</v>
      </c>
      <c r="C33" s="131" t="s">
        <v>278</v>
      </c>
      <c r="D33" s="85">
        <v>200000</v>
      </c>
      <c r="E33" s="131" t="s">
        <v>279</v>
      </c>
      <c r="F33" s="130" t="s">
        <v>280</v>
      </c>
      <c r="G33" s="133"/>
      <c r="H33" s="130" t="s">
        <v>18</v>
      </c>
      <c r="I33" s="86"/>
      <c r="J33" s="130"/>
      <c r="K33" s="82"/>
      <c r="L33" s="82" t="s">
        <v>18</v>
      </c>
      <c r="M33" s="123" t="s">
        <v>281</v>
      </c>
      <c r="N33" s="124"/>
      <c r="O33" s="124"/>
      <c r="P33" s="124"/>
      <c r="Q33" s="25"/>
      <c r="R33" s="25"/>
      <c r="S33" s="25"/>
      <c r="T33" s="25"/>
      <c r="U33" s="25"/>
      <c r="V33" s="25"/>
      <c r="W33" s="25"/>
    </row>
    <row r="34" spans="1:23" ht="191.25" x14ac:dyDescent="0.25">
      <c r="A34" s="135" t="s">
        <v>18</v>
      </c>
      <c r="B34" s="125" t="s">
        <v>282</v>
      </c>
      <c r="C34" s="125" t="s">
        <v>25</v>
      </c>
      <c r="D34" s="93">
        <v>12000</v>
      </c>
      <c r="E34" s="125" t="s">
        <v>283</v>
      </c>
      <c r="F34" s="134" t="s">
        <v>284</v>
      </c>
      <c r="G34" s="136"/>
      <c r="H34" s="134" t="s">
        <v>18</v>
      </c>
      <c r="I34" s="134"/>
      <c r="J34" s="135"/>
      <c r="K34" s="92"/>
      <c r="L34" s="92" t="s">
        <v>23</v>
      </c>
      <c r="M34" s="123" t="s">
        <v>133</v>
      </c>
      <c r="N34" s="124"/>
      <c r="O34" s="124"/>
      <c r="P34" s="124"/>
      <c r="Q34" s="25"/>
      <c r="R34" s="25"/>
      <c r="S34" s="25"/>
      <c r="T34" s="25"/>
      <c r="U34" s="25"/>
      <c r="V34" s="25"/>
      <c r="W34" s="25"/>
    </row>
    <row r="35" spans="1:23" ht="216.75" x14ac:dyDescent="0.25">
      <c r="A35" s="134" t="s">
        <v>22</v>
      </c>
      <c r="B35" s="125" t="s">
        <v>297</v>
      </c>
      <c r="C35" s="125" t="s">
        <v>337</v>
      </c>
      <c r="D35" s="93">
        <v>10000</v>
      </c>
      <c r="E35" s="125" t="s">
        <v>298</v>
      </c>
      <c r="F35" s="134"/>
      <c r="G35" s="136"/>
      <c r="H35" s="134" t="s">
        <v>18</v>
      </c>
      <c r="I35" s="94"/>
      <c r="J35" s="134"/>
      <c r="K35" s="92"/>
      <c r="L35" s="92" t="s">
        <v>23</v>
      </c>
      <c r="M35" s="123" t="s">
        <v>299</v>
      </c>
      <c r="N35" s="124"/>
      <c r="O35" s="124"/>
      <c r="P35" s="124"/>
      <c r="Q35" s="25"/>
      <c r="R35" s="25"/>
      <c r="S35" s="25"/>
      <c r="T35" s="25"/>
      <c r="U35" s="25"/>
      <c r="V35" s="25"/>
      <c r="W35" s="25"/>
    </row>
    <row r="36" spans="1:23" ht="165.75" x14ac:dyDescent="0.25">
      <c r="A36" s="137"/>
      <c r="B36" s="131" t="s">
        <v>318</v>
      </c>
      <c r="C36" s="131" t="s">
        <v>319</v>
      </c>
      <c r="D36" s="85">
        <v>35000</v>
      </c>
      <c r="E36" s="131" t="s">
        <v>324</v>
      </c>
      <c r="F36" s="131" t="s">
        <v>1</v>
      </c>
      <c r="G36" s="131"/>
      <c r="H36" s="131" t="s">
        <v>18</v>
      </c>
      <c r="I36" s="131" t="s">
        <v>321</v>
      </c>
      <c r="J36" s="131" t="s">
        <v>322</v>
      </c>
      <c r="K36" s="82" t="s">
        <v>333</v>
      </c>
      <c r="L36" s="82" t="s">
        <v>18</v>
      </c>
      <c r="M36" s="123" t="s">
        <v>334</v>
      </c>
      <c r="N36" s="124"/>
      <c r="O36" s="124"/>
      <c r="P36" s="124"/>
      <c r="Q36" s="25"/>
      <c r="R36" s="25"/>
      <c r="S36" s="25"/>
      <c r="T36" s="25"/>
      <c r="U36" s="25"/>
      <c r="V36" s="25"/>
      <c r="W36" s="25"/>
    </row>
  </sheetData>
  <autoFilter ref="A8:P21"/>
  <mergeCells count="3">
    <mergeCell ref="A26:C26"/>
    <mergeCell ref="B1:D1"/>
    <mergeCell ref="G1:K1"/>
  </mergeCells>
  <pageMargins left="0.25" right="0.25" top="0.75" bottom="0.75" header="0.3" footer="0.3"/>
  <pageSetup scale="49" fitToHeight="0" orientation="landscape" horizontalDpi="4294967292" verticalDpi="4294967292" r:id="rId1"/>
  <headerFooter>
    <oddFooter>&amp;L&amp;F&amp;CPage &amp;P of &amp;N</oddFooter>
  </headerFooter>
  <rowBreaks count="4" manualBreakCount="4">
    <brk id="15" max="15" man="1"/>
    <brk id="22" max="15" man="1"/>
    <brk id="30" max="15" man="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zoomScale="85" zoomScaleNormal="85" workbookViewId="0">
      <pane ySplit="1" topLeftCell="A4" activePane="bottomLeft" state="frozen"/>
      <selection activeCell="D11" sqref="D11"/>
      <selection pane="bottomLeft" activeCell="E6" sqref="E6"/>
    </sheetView>
  </sheetViews>
  <sheetFormatPr defaultColWidth="12.140625" defaultRowHeight="12.75" x14ac:dyDescent="0.2"/>
  <cols>
    <col min="1" max="1" width="9.7109375" style="43" customWidth="1"/>
    <col min="2" max="2" width="23.85546875" style="43" customWidth="1"/>
    <col min="3" max="3" width="23.7109375" style="44" customWidth="1"/>
    <col min="4" max="4" width="15.7109375" style="44" customWidth="1"/>
    <col min="5" max="5" width="29.7109375" style="43" customWidth="1"/>
    <col min="6" max="6" width="29.42578125" style="43" customWidth="1"/>
    <col min="7" max="7" width="29.42578125" style="71" customWidth="1"/>
    <col min="8" max="8" width="14.7109375" style="43" customWidth="1"/>
    <col min="9" max="9" width="37" style="43" customWidth="1"/>
    <col min="10" max="10" width="23.7109375" style="43" customWidth="1"/>
    <col min="11" max="11" width="29.140625" style="44" customWidth="1"/>
    <col min="12" max="12" width="18" style="44" customWidth="1"/>
    <col min="13" max="15" width="12.140625" style="44"/>
    <col min="16" max="16" width="19.85546875" style="44" customWidth="1"/>
    <col min="17" max="16384" width="12.140625" style="41"/>
  </cols>
  <sheetData>
    <row r="1" spans="1:16" s="98" customFormat="1" ht="38.25" x14ac:dyDescent="0.2">
      <c r="A1" s="34" t="s">
        <v>4</v>
      </c>
      <c r="B1" s="34" t="s">
        <v>5</v>
      </c>
      <c r="C1" s="34" t="s">
        <v>30</v>
      </c>
      <c r="D1" s="35" t="s">
        <v>6</v>
      </c>
      <c r="E1" s="34" t="s">
        <v>7</v>
      </c>
      <c r="F1" s="34" t="s">
        <v>8</v>
      </c>
      <c r="G1" s="34" t="s">
        <v>145</v>
      </c>
      <c r="H1" s="34" t="s">
        <v>9</v>
      </c>
      <c r="I1" s="34" t="s">
        <v>10</v>
      </c>
      <c r="J1" s="34" t="s">
        <v>213</v>
      </c>
      <c r="K1" s="36" t="s">
        <v>12</v>
      </c>
      <c r="L1" s="36" t="s">
        <v>13</v>
      </c>
      <c r="M1" s="37" t="s">
        <v>14</v>
      </c>
      <c r="N1" s="38" t="s">
        <v>15</v>
      </c>
      <c r="O1" s="39" t="s">
        <v>16</v>
      </c>
      <c r="P1" s="40" t="s">
        <v>17</v>
      </c>
    </row>
    <row r="2" spans="1:16" ht="38.25" x14ac:dyDescent="0.2">
      <c r="A2" s="72">
        <v>1</v>
      </c>
      <c r="B2" s="72" t="s">
        <v>45</v>
      </c>
      <c r="C2" s="72" t="s">
        <v>46</v>
      </c>
      <c r="D2" s="80">
        <v>8000</v>
      </c>
      <c r="E2" s="72" t="s">
        <v>47</v>
      </c>
      <c r="F2" s="72" t="s">
        <v>48</v>
      </c>
      <c r="G2" s="72" t="s">
        <v>49</v>
      </c>
      <c r="H2" s="72" t="s">
        <v>61</v>
      </c>
      <c r="I2" s="72" t="s">
        <v>50</v>
      </c>
      <c r="J2" s="73"/>
      <c r="K2" s="78"/>
      <c r="L2" s="78"/>
      <c r="M2" s="72"/>
      <c r="N2" s="73"/>
      <c r="O2" s="73"/>
      <c r="P2" s="73"/>
    </row>
    <row r="3" spans="1:16" ht="51" x14ac:dyDescent="0.2">
      <c r="A3" s="72">
        <v>2</v>
      </c>
      <c r="B3" s="72" t="s">
        <v>45</v>
      </c>
      <c r="C3" s="72" t="s">
        <v>51</v>
      </c>
      <c r="D3" s="80">
        <v>600</v>
      </c>
      <c r="E3" s="72" t="s">
        <v>52</v>
      </c>
      <c r="F3" s="72" t="s">
        <v>48</v>
      </c>
      <c r="G3" s="72" t="s">
        <v>53</v>
      </c>
      <c r="H3" s="72" t="s">
        <v>61</v>
      </c>
      <c r="I3" s="72" t="s">
        <v>150</v>
      </c>
      <c r="J3" s="73"/>
      <c r="K3" s="78"/>
      <c r="L3" s="78"/>
      <c r="M3" s="72"/>
      <c r="N3" s="73"/>
      <c r="O3" s="73"/>
      <c r="P3" s="73"/>
    </row>
    <row r="4" spans="1:16" ht="47.25" x14ac:dyDescent="0.2">
      <c r="A4" s="88">
        <v>3</v>
      </c>
      <c r="B4" s="88" t="s">
        <v>45</v>
      </c>
      <c r="C4" s="89" t="s">
        <v>54</v>
      </c>
      <c r="D4" s="90">
        <v>2394</v>
      </c>
      <c r="E4" s="88" t="s">
        <v>55</v>
      </c>
      <c r="F4" s="88" t="s">
        <v>48</v>
      </c>
      <c r="G4" s="88" t="s">
        <v>153</v>
      </c>
      <c r="H4" s="88" t="s">
        <v>18</v>
      </c>
      <c r="I4" s="89"/>
      <c r="J4" s="88"/>
      <c r="K4" s="91" t="s">
        <v>56</v>
      </c>
      <c r="L4" s="91" t="s">
        <v>23</v>
      </c>
      <c r="M4" s="72" t="s">
        <v>57</v>
      </c>
      <c r="N4" s="73"/>
      <c r="O4" s="73"/>
      <c r="P4" s="73"/>
    </row>
    <row r="5" spans="1:16" ht="63.75" x14ac:dyDescent="0.2">
      <c r="A5" s="72">
        <v>4</v>
      </c>
      <c r="B5" s="72" t="s">
        <v>45</v>
      </c>
      <c r="C5" s="72" t="s">
        <v>58</v>
      </c>
      <c r="D5" s="81">
        <v>745</v>
      </c>
      <c r="E5" s="72" t="s">
        <v>59</v>
      </c>
      <c r="F5" s="72" t="s">
        <v>48</v>
      </c>
      <c r="G5" s="72" t="s">
        <v>60</v>
      </c>
      <c r="H5" s="72" t="s">
        <v>61</v>
      </c>
      <c r="I5" s="74"/>
      <c r="J5" s="72"/>
      <c r="K5" s="78"/>
      <c r="L5" s="78"/>
      <c r="M5" s="72"/>
      <c r="N5" s="73"/>
      <c r="O5" s="73"/>
      <c r="P5" s="73"/>
    </row>
    <row r="6" spans="1:16" ht="63.75" x14ac:dyDescent="0.2">
      <c r="A6" s="92">
        <v>5</v>
      </c>
      <c r="B6" s="92" t="s">
        <v>45</v>
      </c>
      <c r="C6" s="92" t="s">
        <v>62</v>
      </c>
      <c r="D6" s="93">
        <v>4000</v>
      </c>
      <c r="E6" s="92" t="s">
        <v>63</v>
      </c>
      <c r="F6" s="92" t="s">
        <v>48</v>
      </c>
      <c r="G6" s="92" t="s">
        <v>64</v>
      </c>
      <c r="H6" s="92" t="s">
        <v>18</v>
      </c>
      <c r="I6" s="94"/>
      <c r="J6" s="92"/>
      <c r="K6" s="95" t="s">
        <v>65</v>
      </c>
      <c r="L6" s="95" t="s">
        <v>23</v>
      </c>
      <c r="M6" s="72" t="s">
        <v>3</v>
      </c>
      <c r="N6" s="73"/>
      <c r="O6" s="73"/>
      <c r="P6" s="73"/>
    </row>
    <row r="7" spans="1:16" ht="38.25" x14ac:dyDescent="0.2">
      <c r="A7" s="92">
        <v>6</v>
      </c>
      <c r="B7" s="92" t="s">
        <v>45</v>
      </c>
      <c r="C7" s="92" t="s">
        <v>66</v>
      </c>
      <c r="D7" s="93">
        <v>600</v>
      </c>
      <c r="E7" s="92" t="s">
        <v>67</v>
      </c>
      <c r="F7" s="92" t="s">
        <v>48</v>
      </c>
      <c r="G7" s="92" t="s">
        <v>68</v>
      </c>
      <c r="H7" s="92" t="s">
        <v>18</v>
      </c>
      <c r="I7" s="94"/>
      <c r="J7" s="92"/>
      <c r="K7" s="95"/>
      <c r="L7" s="95" t="s">
        <v>23</v>
      </c>
      <c r="M7" s="72" t="s">
        <v>3</v>
      </c>
      <c r="N7" s="73"/>
      <c r="O7" s="73"/>
      <c r="P7" s="73"/>
    </row>
    <row r="8" spans="1:16" ht="51" x14ac:dyDescent="0.2">
      <c r="A8" s="72">
        <v>7</v>
      </c>
      <c r="B8" s="72" t="s">
        <v>45</v>
      </c>
      <c r="C8" s="72" t="s">
        <v>69</v>
      </c>
      <c r="D8" s="81">
        <v>1000</v>
      </c>
      <c r="E8" s="72" t="s">
        <v>70</v>
      </c>
      <c r="F8" s="72" t="s">
        <v>48</v>
      </c>
      <c r="G8" s="72" t="s">
        <v>71</v>
      </c>
      <c r="H8" s="72" t="s">
        <v>61</v>
      </c>
      <c r="I8" s="75" t="s">
        <v>151</v>
      </c>
      <c r="J8" s="72"/>
      <c r="K8" s="78"/>
      <c r="L8" s="78"/>
      <c r="M8" s="72"/>
      <c r="N8" s="72"/>
      <c r="O8" s="73"/>
      <c r="P8" s="73"/>
    </row>
    <row r="9" spans="1:16" ht="63.75" x14ac:dyDescent="0.2">
      <c r="A9" s="72">
        <v>8</v>
      </c>
      <c r="B9" s="72" t="s">
        <v>45</v>
      </c>
      <c r="C9" s="72" t="s">
        <v>72</v>
      </c>
      <c r="D9" s="81">
        <v>10000</v>
      </c>
      <c r="E9" s="72" t="s">
        <v>73</v>
      </c>
      <c r="F9" s="72" t="s">
        <v>48</v>
      </c>
      <c r="G9" s="72" t="s">
        <v>74</v>
      </c>
      <c r="H9" s="72" t="s">
        <v>61</v>
      </c>
      <c r="I9" s="74"/>
      <c r="J9" s="72"/>
      <c r="K9" s="78"/>
      <c r="L9" s="78"/>
      <c r="M9" s="72"/>
      <c r="N9" s="73"/>
      <c r="O9" s="73"/>
      <c r="P9" s="73"/>
    </row>
    <row r="10" spans="1:16" ht="76.5" x14ac:dyDescent="0.2">
      <c r="A10" s="82">
        <v>9</v>
      </c>
      <c r="B10" s="82" t="s">
        <v>45</v>
      </c>
      <c r="C10" s="82" t="s">
        <v>75</v>
      </c>
      <c r="D10" s="83">
        <v>6000</v>
      </c>
      <c r="E10" s="82" t="s">
        <v>76</v>
      </c>
      <c r="F10" s="82" t="s">
        <v>48</v>
      </c>
      <c r="G10" s="82" t="s">
        <v>77</v>
      </c>
      <c r="H10" s="82" t="s">
        <v>18</v>
      </c>
      <c r="I10" s="82" t="s">
        <v>78</v>
      </c>
      <c r="J10" s="82"/>
      <c r="K10" s="84" t="s">
        <v>79</v>
      </c>
      <c r="L10" s="84" t="s">
        <v>18</v>
      </c>
      <c r="M10" s="72" t="s">
        <v>152</v>
      </c>
      <c r="N10" s="73"/>
      <c r="O10" s="75"/>
      <c r="P10" s="73"/>
    </row>
    <row r="11" spans="1:16" ht="76.5" x14ac:dyDescent="0.2">
      <c r="A11" s="72">
        <v>10</v>
      </c>
      <c r="B11" s="72" t="s">
        <v>45</v>
      </c>
      <c r="C11" s="72" t="s">
        <v>80</v>
      </c>
      <c r="D11" s="81">
        <v>3000</v>
      </c>
      <c r="E11" s="72" t="s">
        <v>81</v>
      </c>
      <c r="F11" s="72" t="s">
        <v>48</v>
      </c>
      <c r="G11" s="72" t="s">
        <v>82</v>
      </c>
      <c r="H11" s="72" t="s">
        <v>61</v>
      </c>
      <c r="I11" s="72" t="s">
        <v>83</v>
      </c>
      <c r="J11" s="72"/>
      <c r="K11" s="78"/>
      <c r="L11" s="78"/>
      <c r="M11" s="72"/>
      <c r="N11" s="73"/>
      <c r="O11" s="73"/>
      <c r="P11" s="72"/>
    </row>
    <row r="12" spans="1:16" ht="63.75" x14ac:dyDescent="0.2">
      <c r="A12" s="75">
        <v>12</v>
      </c>
      <c r="B12" s="75" t="s">
        <v>45</v>
      </c>
      <c r="C12" s="75" t="s">
        <v>84</v>
      </c>
      <c r="D12" s="81">
        <v>3000</v>
      </c>
      <c r="E12" s="75" t="s">
        <v>81</v>
      </c>
      <c r="F12" s="75" t="s">
        <v>48</v>
      </c>
      <c r="G12" s="75" t="s">
        <v>85</v>
      </c>
      <c r="H12" s="72" t="s">
        <v>61</v>
      </c>
      <c r="I12" s="75" t="s">
        <v>83</v>
      </c>
      <c r="J12" s="76"/>
      <c r="K12" s="78"/>
      <c r="L12" s="78"/>
      <c r="M12" s="76"/>
      <c r="N12" s="77"/>
      <c r="O12" s="77"/>
      <c r="P12" s="77"/>
    </row>
    <row r="13" spans="1:16" ht="102" x14ac:dyDescent="0.2">
      <c r="A13" s="75">
        <v>13</v>
      </c>
      <c r="B13" s="75" t="s">
        <v>45</v>
      </c>
      <c r="C13" s="75" t="s">
        <v>86</v>
      </c>
      <c r="D13" s="81">
        <v>3000</v>
      </c>
      <c r="E13" s="75" t="s">
        <v>81</v>
      </c>
      <c r="F13" s="75" t="s">
        <v>48</v>
      </c>
      <c r="G13" s="75" t="s">
        <v>87</v>
      </c>
      <c r="H13" s="72" t="s">
        <v>61</v>
      </c>
      <c r="I13" s="75" t="s">
        <v>83</v>
      </c>
      <c r="J13" s="76"/>
      <c r="K13" s="78"/>
      <c r="L13" s="78"/>
      <c r="M13" s="76"/>
      <c r="N13" s="77"/>
      <c r="O13" s="77"/>
      <c r="P13" s="77"/>
    </row>
    <row r="14" spans="1:16" ht="89.25" x14ac:dyDescent="0.2">
      <c r="A14" s="75">
        <v>14</v>
      </c>
      <c r="B14" s="75" t="s">
        <v>45</v>
      </c>
      <c r="C14" s="75" t="s">
        <v>88</v>
      </c>
      <c r="D14" s="81">
        <v>30000</v>
      </c>
      <c r="E14" s="75" t="s">
        <v>89</v>
      </c>
      <c r="F14" s="75" t="s">
        <v>48</v>
      </c>
      <c r="G14" s="75" t="s">
        <v>90</v>
      </c>
      <c r="H14" s="72" t="s">
        <v>61</v>
      </c>
      <c r="I14" s="75" t="s">
        <v>154</v>
      </c>
      <c r="J14" s="76"/>
      <c r="K14" s="78"/>
      <c r="L14" s="78"/>
      <c r="M14" s="76"/>
      <c r="N14" s="77"/>
      <c r="O14" s="77"/>
      <c r="P14" s="77"/>
    </row>
    <row r="15" spans="1:16" ht="127.5" x14ac:dyDescent="0.2">
      <c r="A15" s="75">
        <v>3</v>
      </c>
      <c r="B15" s="75" t="s">
        <v>91</v>
      </c>
      <c r="C15" s="75" t="s">
        <v>92</v>
      </c>
      <c r="D15" s="81">
        <v>2000</v>
      </c>
      <c r="E15" s="75" t="s">
        <v>146</v>
      </c>
      <c r="F15" s="75" t="s">
        <v>93</v>
      </c>
      <c r="G15" s="75" t="s">
        <v>94</v>
      </c>
      <c r="H15" s="72" t="s">
        <v>61</v>
      </c>
      <c r="I15" s="74" t="s">
        <v>95</v>
      </c>
      <c r="J15" s="76"/>
      <c r="K15" s="78"/>
      <c r="L15" s="78"/>
      <c r="M15" s="76"/>
      <c r="N15" s="77"/>
      <c r="O15" s="77"/>
      <c r="P15" s="77"/>
    </row>
    <row r="16" spans="1:16" ht="140.25" x14ac:dyDescent="0.2">
      <c r="A16" s="72">
        <v>4</v>
      </c>
      <c r="B16" s="72"/>
      <c r="C16" s="73" t="s">
        <v>96</v>
      </c>
      <c r="D16" s="81">
        <v>4000</v>
      </c>
      <c r="E16" s="72" t="s">
        <v>147</v>
      </c>
      <c r="F16" s="72" t="s">
        <v>97</v>
      </c>
      <c r="G16" s="72" t="s">
        <v>98</v>
      </c>
      <c r="H16" s="72" t="s">
        <v>61</v>
      </c>
      <c r="I16" s="74" t="s">
        <v>95</v>
      </c>
      <c r="J16" s="72"/>
      <c r="K16" s="78"/>
      <c r="L16" s="78"/>
      <c r="M16" s="72"/>
      <c r="N16" s="73"/>
      <c r="O16" s="73"/>
      <c r="P16" s="73"/>
    </row>
    <row r="17" spans="1:16" ht="51" x14ac:dyDescent="0.2">
      <c r="A17" s="72">
        <v>5</v>
      </c>
      <c r="B17" s="72" t="s">
        <v>99</v>
      </c>
      <c r="C17" s="72" t="s">
        <v>100</v>
      </c>
      <c r="D17" s="81">
        <v>75</v>
      </c>
      <c r="E17" s="72" t="s">
        <v>148</v>
      </c>
      <c r="F17" s="72" t="s">
        <v>102</v>
      </c>
      <c r="G17" s="72" t="s">
        <v>103</v>
      </c>
      <c r="H17" s="72" t="s">
        <v>61</v>
      </c>
      <c r="I17" s="72" t="s">
        <v>104</v>
      </c>
      <c r="J17" s="72"/>
      <c r="K17" s="78"/>
      <c r="L17" s="78"/>
      <c r="M17" s="72"/>
      <c r="N17" s="72"/>
      <c r="O17" s="73"/>
      <c r="P17" s="73"/>
    </row>
    <row r="18" spans="1:16" ht="127.5" x14ac:dyDescent="0.2">
      <c r="A18" s="72">
        <v>2</v>
      </c>
      <c r="B18" s="72"/>
      <c r="C18" s="72" t="s">
        <v>105</v>
      </c>
      <c r="D18" s="81">
        <v>10000</v>
      </c>
      <c r="E18" s="72" t="s">
        <v>101</v>
      </c>
      <c r="F18" s="72" t="s">
        <v>106</v>
      </c>
      <c r="G18" s="72" t="s">
        <v>107</v>
      </c>
      <c r="H18" s="72" t="s">
        <v>61</v>
      </c>
      <c r="I18" s="75" t="s">
        <v>150</v>
      </c>
      <c r="J18" s="72"/>
      <c r="K18" s="78"/>
      <c r="L18" s="78"/>
      <c r="M18" s="72"/>
      <c r="N18" s="72"/>
      <c r="O18" s="73"/>
      <c r="P18" s="73"/>
    </row>
    <row r="19" spans="1:16" ht="63.75" x14ac:dyDescent="0.2">
      <c r="A19" s="72">
        <v>6</v>
      </c>
      <c r="B19" s="72"/>
      <c r="C19" s="72" t="s">
        <v>108</v>
      </c>
      <c r="D19" s="81">
        <v>1000</v>
      </c>
      <c r="E19" s="72" t="s">
        <v>109</v>
      </c>
      <c r="F19" s="72" t="s">
        <v>110</v>
      </c>
      <c r="G19" s="72" t="s">
        <v>111</v>
      </c>
      <c r="H19" s="72" t="s">
        <v>61</v>
      </c>
      <c r="I19" s="72" t="s">
        <v>155</v>
      </c>
      <c r="J19" s="72"/>
      <c r="K19" s="78"/>
      <c r="L19" s="78"/>
      <c r="M19" s="72"/>
      <c r="N19" s="73"/>
      <c r="O19" s="73"/>
      <c r="P19" s="73"/>
    </row>
    <row r="20" spans="1:16" ht="114.75" x14ac:dyDescent="0.2">
      <c r="A20" s="82">
        <v>1</v>
      </c>
      <c r="B20" s="82" t="s">
        <v>29</v>
      </c>
      <c r="C20" s="82" t="s">
        <v>112</v>
      </c>
      <c r="D20" s="85">
        <v>5000</v>
      </c>
      <c r="E20" s="82" t="s">
        <v>113</v>
      </c>
      <c r="F20" s="82" t="s">
        <v>114</v>
      </c>
      <c r="G20" s="82" t="s">
        <v>115</v>
      </c>
      <c r="H20" s="82" t="s">
        <v>18</v>
      </c>
      <c r="I20" s="82"/>
      <c r="J20" s="82"/>
      <c r="K20" s="84" t="s">
        <v>116</v>
      </c>
      <c r="L20" s="84" t="s">
        <v>18</v>
      </c>
      <c r="M20" s="72" t="s">
        <v>117</v>
      </c>
      <c r="N20" s="72"/>
      <c r="O20" s="72"/>
      <c r="P20" s="72"/>
    </row>
    <row r="21" spans="1:16" ht="127.5" x14ac:dyDescent="0.2">
      <c r="A21" s="92">
        <v>2</v>
      </c>
      <c r="B21" s="92" t="s">
        <v>118</v>
      </c>
      <c r="C21" s="92" t="s">
        <v>119</v>
      </c>
      <c r="D21" s="93">
        <v>18000</v>
      </c>
      <c r="E21" s="92" t="s">
        <v>120</v>
      </c>
      <c r="F21" s="92" t="s">
        <v>121</v>
      </c>
      <c r="G21" s="92" t="s">
        <v>122</v>
      </c>
      <c r="H21" s="92" t="s">
        <v>18</v>
      </c>
      <c r="I21" s="94"/>
      <c r="J21" s="92"/>
      <c r="K21" s="95" t="s">
        <v>123</v>
      </c>
      <c r="L21" s="95" t="s">
        <v>23</v>
      </c>
      <c r="M21" s="72" t="s">
        <v>124</v>
      </c>
      <c r="N21" s="73"/>
      <c r="O21" s="73"/>
      <c r="P21" s="73"/>
    </row>
    <row r="22" spans="1:16" ht="63.75" x14ac:dyDescent="0.2">
      <c r="A22" s="72">
        <v>3</v>
      </c>
      <c r="B22" s="72" t="s">
        <v>125</v>
      </c>
      <c r="C22" s="72" t="s">
        <v>126</v>
      </c>
      <c r="D22" s="81">
        <v>25000</v>
      </c>
      <c r="E22" s="72" t="s">
        <v>127</v>
      </c>
      <c r="F22" s="72" t="s">
        <v>128</v>
      </c>
      <c r="G22" s="72"/>
      <c r="H22" s="72" t="s">
        <v>61</v>
      </c>
      <c r="I22" s="74"/>
      <c r="J22" s="72"/>
      <c r="K22" s="78"/>
      <c r="L22" s="78"/>
      <c r="M22" s="72"/>
      <c r="N22" s="73"/>
      <c r="O22" s="73"/>
      <c r="P22" s="73"/>
    </row>
    <row r="23" spans="1:16" ht="140.25" x14ac:dyDescent="0.2">
      <c r="A23" s="82">
        <v>1</v>
      </c>
      <c r="B23" s="82" t="s">
        <v>129</v>
      </c>
      <c r="C23" s="82" t="s">
        <v>130</v>
      </c>
      <c r="D23" s="85">
        <v>39150</v>
      </c>
      <c r="E23" s="82" t="s">
        <v>149</v>
      </c>
      <c r="F23" s="82"/>
      <c r="G23" s="82" t="s">
        <v>131</v>
      </c>
      <c r="H23" s="82" t="s">
        <v>18</v>
      </c>
      <c r="I23" s="86"/>
      <c r="J23" s="82"/>
      <c r="K23" s="84" t="s">
        <v>132</v>
      </c>
      <c r="L23" s="84" t="s">
        <v>18</v>
      </c>
      <c r="M23" s="72" t="s">
        <v>133</v>
      </c>
      <c r="N23" s="73"/>
      <c r="O23" s="73"/>
      <c r="P23" s="73"/>
    </row>
    <row r="24" spans="1:16" ht="38.25" x14ac:dyDescent="0.2">
      <c r="A24" s="72">
        <v>1</v>
      </c>
      <c r="B24" s="72" t="s">
        <v>134</v>
      </c>
      <c r="C24" s="72" t="s">
        <v>135</v>
      </c>
      <c r="D24" s="81">
        <v>10000</v>
      </c>
      <c r="E24" s="72" t="s">
        <v>136</v>
      </c>
      <c r="F24" s="72" t="s">
        <v>137</v>
      </c>
      <c r="G24" s="72"/>
      <c r="H24" s="72" t="s">
        <v>61</v>
      </c>
      <c r="I24" s="72" t="s">
        <v>138</v>
      </c>
      <c r="J24" s="72"/>
      <c r="K24" s="78"/>
      <c r="L24" s="78"/>
      <c r="M24" s="72"/>
      <c r="N24" s="73"/>
      <c r="O24" s="73"/>
      <c r="P24" s="73"/>
    </row>
    <row r="25" spans="1:16" ht="127.5" x14ac:dyDescent="0.2">
      <c r="A25" s="92">
        <v>2</v>
      </c>
      <c r="B25" s="92" t="s">
        <v>139</v>
      </c>
      <c r="C25" s="92" t="s">
        <v>140</v>
      </c>
      <c r="D25" s="93">
        <v>6750</v>
      </c>
      <c r="E25" s="92" t="s">
        <v>141</v>
      </c>
      <c r="F25" s="92" t="s">
        <v>142</v>
      </c>
      <c r="G25" s="92" t="s">
        <v>143</v>
      </c>
      <c r="H25" s="92" t="s">
        <v>18</v>
      </c>
      <c r="I25" s="94"/>
      <c r="J25" s="92"/>
      <c r="K25" s="79"/>
      <c r="L25" s="79" t="s">
        <v>23</v>
      </c>
      <c r="M25" s="72" t="s">
        <v>133</v>
      </c>
      <c r="N25" s="72"/>
      <c r="O25" s="73"/>
      <c r="P25" s="73"/>
    </row>
    <row r="26" spans="1:16" x14ac:dyDescent="0.2">
      <c r="D26" s="87">
        <f>SUM(D2:D25)</f>
        <v>193314</v>
      </c>
    </row>
    <row r="29" spans="1:16" x14ac:dyDescent="0.2">
      <c r="D29" s="104">
        <f>COUNTIF($H$2:$H$25,"High")</f>
        <v>8</v>
      </c>
      <c r="E29" s="103" t="s">
        <v>156</v>
      </c>
    </row>
    <row r="30" spans="1:16" x14ac:dyDescent="0.2">
      <c r="D30" s="104">
        <f>COUNTIF($H$2:$H$25,"Low")</f>
        <v>16</v>
      </c>
      <c r="E30" s="103" t="s">
        <v>157</v>
      </c>
    </row>
    <row r="31" spans="1:16" x14ac:dyDescent="0.2">
      <c r="D31" s="44">
        <f>COUNTA($H$2:$H$25)</f>
        <v>24</v>
      </c>
      <c r="E31" s="43" t="s">
        <v>44</v>
      </c>
    </row>
  </sheetData>
  <autoFilter ref="A1:P26"/>
  <pageMargins left="0.23611111111111099" right="0.29166666666666702" top="1" bottom="1" header="0.5" footer="0.51180555555555596"/>
  <pageSetup scale="40" firstPageNumber="0" fitToHeight="0" orientation="landscape" horizontalDpi="300" verticalDpi="300" r:id="rId1"/>
  <headerFooter alignWithMargins="0">
    <oddHeader>&amp;L&amp;"Verdana,Regular"Division:&amp;C&amp;"Verdana,Bold"&amp;12Division - B Budget Requests&amp;R&amp;"Verdana,Regular"Date:</oddHead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zoomScale="85" zoomScaleNormal="85" workbookViewId="0">
      <pane ySplit="1" topLeftCell="A2" activePane="bottomLeft" state="frozen"/>
      <selection activeCell="D11" sqref="D11"/>
      <selection pane="bottomLeft" activeCell="C7" sqref="C7"/>
    </sheetView>
  </sheetViews>
  <sheetFormatPr defaultColWidth="12.140625" defaultRowHeight="12.75" x14ac:dyDescent="0.2"/>
  <cols>
    <col min="1" max="1" width="9.7109375" style="43" customWidth="1"/>
    <col min="2" max="2" width="16.28515625" style="43" customWidth="1"/>
    <col min="3" max="3" width="26.140625" style="43" customWidth="1"/>
    <col min="4" max="4" width="14.42578125" style="43" customWidth="1"/>
    <col min="5" max="5" width="37" style="43" customWidth="1"/>
    <col min="6" max="6" width="30.28515625" style="43" customWidth="1"/>
    <col min="7" max="7" width="30.28515625" style="100" customWidth="1"/>
    <col min="8" max="8" width="14.7109375" style="43" customWidth="1"/>
    <col min="9" max="9" width="14.7109375" style="103" customWidth="1"/>
    <col min="10" max="10" width="24.85546875" style="102" customWidth="1"/>
    <col min="11" max="11" width="13.140625" style="44" customWidth="1"/>
    <col min="12" max="12" width="14.85546875" style="44" customWidth="1"/>
    <col min="13" max="13" width="12.140625" style="44"/>
    <col min="14" max="14" width="14.42578125" style="44" customWidth="1"/>
    <col min="15" max="15" width="12.140625" style="44"/>
    <col min="16" max="16" width="21.42578125" style="44" customWidth="1"/>
    <col min="17" max="16384" width="12.140625" style="41"/>
  </cols>
  <sheetData>
    <row r="1" spans="1:16" ht="38.25" x14ac:dyDescent="0.2">
      <c r="A1" s="45" t="s">
        <v>4</v>
      </c>
      <c r="B1" s="45" t="s">
        <v>5</v>
      </c>
      <c r="C1" s="45" t="s">
        <v>32</v>
      </c>
      <c r="D1" s="45" t="s">
        <v>6</v>
      </c>
      <c r="E1" s="45" t="s">
        <v>7</v>
      </c>
      <c r="F1" s="45" t="s">
        <v>8</v>
      </c>
      <c r="G1" s="99" t="s">
        <v>145</v>
      </c>
      <c r="H1" s="45" t="s">
        <v>9</v>
      </c>
      <c r="I1" s="45" t="s">
        <v>10</v>
      </c>
      <c r="J1" s="45" t="s">
        <v>213</v>
      </c>
      <c r="K1" s="128" t="s">
        <v>12</v>
      </c>
      <c r="L1" s="128" t="s">
        <v>13</v>
      </c>
      <c r="M1" s="46" t="s">
        <v>14</v>
      </c>
      <c r="N1" s="47" t="s">
        <v>15</v>
      </c>
      <c r="O1" s="48" t="s">
        <v>16</v>
      </c>
      <c r="P1" s="49" t="s">
        <v>17</v>
      </c>
    </row>
    <row r="2" spans="1:16" ht="76.5" x14ac:dyDescent="0.2">
      <c r="A2" s="107">
        <v>2</v>
      </c>
      <c r="B2" s="107" t="s">
        <v>158</v>
      </c>
      <c r="C2" s="107" t="s">
        <v>159</v>
      </c>
      <c r="D2" s="81">
        <v>8000</v>
      </c>
      <c r="E2" s="107" t="s">
        <v>160</v>
      </c>
      <c r="F2" s="107" t="s">
        <v>161</v>
      </c>
      <c r="G2" s="107" t="s">
        <v>18</v>
      </c>
      <c r="H2" s="66" t="s">
        <v>61</v>
      </c>
      <c r="I2" s="110" t="s">
        <v>162</v>
      </c>
      <c r="J2" s="110"/>
      <c r="K2" s="107"/>
      <c r="L2" s="108"/>
      <c r="M2" s="107"/>
      <c r="N2" s="108"/>
      <c r="O2" s="108"/>
      <c r="P2" s="108"/>
    </row>
    <row r="3" spans="1:16" ht="127.5" x14ac:dyDescent="0.2">
      <c r="A3" s="107">
        <v>1</v>
      </c>
      <c r="B3" s="107" t="s">
        <v>45</v>
      </c>
      <c r="C3" s="107" t="s">
        <v>163</v>
      </c>
      <c r="D3" s="81">
        <v>30000</v>
      </c>
      <c r="E3" s="107" t="s">
        <v>164</v>
      </c>
      <c r="F3" s="107" t="s">
        <v>165</v>
      </c>
      <c r="G3" s="107" t="s">
        <v>166</v>
      </c>
      <c r="H3" s="66" t="s">
        <v>61</v>
      </c>
      <c r="I3" s="107" t="s">
        <v>167</v>
      </c>
      <c r="J3" s="107"/>
      <c r="K3" s="107"/>
      <c r="L3" s="107"/>
      <c r="M3" s="108"/>
      <c r="N3" s="108"/>
      <c r="O3" s="108"/>
      <c r="P3" s="108"/>
    </row>
    <row r="4" spans="1:16" ht="76.5" x14ac:dyDescent="0.2">
      <c r="A4" s="109">
        <v>1</v>
      </c>
      <c r="B4" s="109" t="s">
        <v>45</v>
      </c>
      <c r="C4" s="110" t="s">
        <v>168</v>
      </c>
      <c r="D4" s="81">
        <v>28000</v>
      </c>
      <c r="E4" s="110" t="s">
        <v>169</v>
      </c>
      <c r="F4" s="110" t="s">
        <v>165</v>
      </c>
      <c r="G4" s="110" t="s">
        <v>170</v>
      </c>
      <c r="H4" s="67" t="s">
        <v>61</v>
      </c>
      <c r="I4" s="110"/>
      <c r="J4" s="110"/>
      <c r="K4" s="107"/>
      <c r="L4" s="108"/>
      <c r="M4" s="107"/>
      <c r="N4" s="108"/>
      <c r="O4" s="108"/>
      <c r="P4" s="107"/>
    </row>
    <row r="5" spans="1:16" ht="25.5" x14ac:dyDescent="0.2">
      <c r="A5" s="107">
        <v>1</v>
      </c>
      <c r="B5" s="107" t="s">
        <v>171</v>
      </c>
      <c r="C5" s="115">
        <v>20000</v>
      </c>
      <c r="D5" s="81">
        <v>20000</v>
      </c>
      <c r="E5" s="107" t="s">
        <v>172</v>
      </c>
      <c r="F5" s="107" t="s">
        <v>173</v>
      </c>
      <c r="G5" s="107" t="s">
        <v>174</v>
      </c>
      <c r="H5" s="66" t="s">
        <v>61</v>
      </c>
      <c r="I5" s="107"/>
      <c r="J5" s="107"/>
      <c r="K5" s="107"/>
      <c r="L5" s="108"/>
      <c r="M5" s="108"/>
      <c r="N5" s="108"/>
      <c r="O5" s="108"/>
      <c r="P5" s="108"/>
    </row>
    <row r="6" spans="1:16" ht="153" x14ac:dyDescent="0.2">
      <c r="A6" s="107">
        <v>2</v>
      </c>
      <c r="B6" s="107" t="s">
        <v>29</v>
      </c>
      <c r="C6" s="107" t="s">
        <v>176</v>
      </c>
      <c r="D6" s="81">
        <v>2000</v>
      </c>
      <c r="E6" s="107" t="s">
        <v>177</v>
      </c>
      <c r="F6" s="107" t="s">
        <v>178</v>
      </c>
      <c r="G6" s="107" t="s">
        <v>179</v>
      </c>
      <c r="H6" s="66" t="s">
        <v>61</v>
      </c>
      <c r="I6" s="66" t="s">
        <v>104</v>
      </c>
      <c r="J6" s="66"/>
      <c r="K6" s="107"/>
      <c r="L6" s="108"/>
      <c r="M6" s="108"/>
      <c r="N6" s="108"/>
      <c r="O6" s="108"/>
      <c r="P6" s="108"/>
    </row>
    <row r="7" spans="1:16" ht="127.5" x14ac:dyDescent="0.2">
      <c r="A7" s="166">
        <v>1</v>
      </c>
      <c r="B7" s="166"/>
      <c r="C7" s="166" t="s">
        <v>180</v>
      </c>
      <c r="D7" s="167">
        <v>1100</v>
      </c>
      <c r="E7" s="166" t="s">
        <v>181</v>
      </c>
      <c r="F7" s="166" t="s">
        <v>182</v>
      </c>
      <c r="G7" s="166" t="s">
        <v>183</v>
      </c>
      <c r="H7" s="168" t="s">
        <v>18</v>
      </c>
      <c r="I7" s="168" t="s">
        <v>184</v>
      </c>
      <c r="J7" s="168"/>
      <c r="K7" s="166" t="s">
        <v>185</v>
      </c>
      <c r="L7" s="169" t="s">
        <v>61</v>
      </c>
      <c r="M7" s="108" t="s">
        <v>3</v>
      </c>
      <c r="N7" s="108"/>
      <c r="O7" s="108"/>
      <c r="P7" s="108"/>
    </row>
    <row r="8" spans="1:16" ht="127.5" x14ac:dyDescent="0.2">
      <c r="A8" s="109">
        <v>3</v>
      </c>
      <c r="B8" s="109"/>
      <c r="C8" s="107" t="s">
        <v>186</v>
      </c>
      <c r="D8" s="116">
        <v>20000</v>
      </c>
      <c r="E8" s="110" t="s">
        <v>187</v>
      </c>
      <c r="F8" s="107" t="s">
        <v>188</v>
      </c>
      <c r="G8" s="107" t="s">
        <v>189</v>
      </c>
      <c r="H8" s="66" t="s">
        <v>61</v>
      </c>
      <c r="I8" s="66" t="s">
        <v>104</v>
      </c>
      <c r="J8" s="66"/>
      <c r="K8" s="107"/>
      <c r="L8" s="108"/>
      <c r="M8" s="108"/>
      <c r="N8" s="108"/>
      <c r="O8" s="108"/>
      <c r="P8" s="108"/>
    </row>
    <row r="9" spans="1:16" ht="38.25" customHeight="1" x14ac:dyDescent="0.2">
      <c r="A9" s="107">
        <v>4</v>
      </c>
      <c r="B9" s="107" t="s">
        <v>190</v>
      </c>
      <c r="C9" s="107" t="s">
        <v>191</v>
      </c>
      <c r="D9" s="81">
        <v>5500</v>
      </c>
      <c r="E9" s="115" t="s">
        <v>192</v>
      </c>
      <c r="F9" s="163" t="s">
        <v>193</v>
      </c>
      <c r="G9" s="163"/>
      <c r="H9" s="66" t="s">
        <v>61</v>
      </c>
      <c r="I9" s="66" t="s">
        <v>175</v>
      </c>
      <c r="J9" s="66"/>
      <c r="K9" s="107"/>
      <c r="L9" s="108"/>
      <c r="M9" s="108"/>
      <c r="N9" s="108"/>
      <c r="O9" s="108"/>
      <c r="P9" s="108"/>
    </row>
    <row r="10" spans="1:16" x14ac:dyDescent="0.2">
      <c r="A10" s="107"/>
      <c r="B10" s="107"/>
      <c r="C10" s="107" t="s">
        <v>194</v>
      </c>
      <c r="D10" s="81">
        <v>800</v>
      </c>
      <c r="E10" s="107" t="s">
        <v>192</v>
      </c>
      <c r="F10" s="164"/>
      <c r="G10" s="164"/>
      <c r="H10" s="66"/>
      <c r="I10" s="107"/>
      <c r="J10" s="107"/>
      <c r="K10" s="107"/>
      <c r="L10" s="108"/>
      <c r="M10" s="108"/>
      <c r="N10" s="108"/>
      <c r="O10" s="108"/>
      <c r="P10" s="108"/>
    </row>
    <row r="11" spans="1:16" x14ac:dyDescent="0.2">
      <c r="A11" s="107"/>
      <c r="B11" s="107"/>
      <c r="C11" s="107" t="s">
        <v>195</v>
      </c>
      <c r="D11" s="81">
        <v>80</v>
      </c>
      <c r="E11" s="107" t="s">
        <v>192</v>
      </c>
      <c r="F11" s="164"/>
      <c r="G11" s="164"/>
      <c r="H11" s="66"/>
      <c r="I11" s="107"/>
      <c r="J11" s="107"/>
      <c r="K11" s="107"/>
      <c r="L11" s="108"/>
      <c r="M11" s="108"/>
      <c r="N11" s="108"/>
      <c r="O11" s="108"/>
      <c r="P11" s="108"/>
    </row>
    <row r="12" spans="1:16" x14ac:dyDescent="0.2">
      <c r="A12" s="107"/>
      <c r="B12" s="107"/>
      <c r="C12" s="107" t="s">
        <v>196</v>
      </c>
      <c r="D12" s="81">
        <v>150</v>
      </c>
      <c r="E12" s="107" t="s">
        <v>192</v>
      </c>
      <c r="F12" s="164"/>
      <c r="G12" s="164"/>
      <c r="H12" s="66"/>
      <c r="I12" s="107"/>
      <c r="J12" s="107"/>
      <c r="K12" s="107"/>
      <c r="L12" s="108"/>
      <c r="M12" s="108"/>
      <c r="N12" s="108"/>
      <c r="O12" s="108"/>
      <c r="P12" s="108"/>
    </row>
    <row r="13" spans="1:16" x14ac:dyDescent="0.2">
      <c r="A13" s="107"/>
      <c r="B13" s="107"/>
      <c r="C13" s="107" t="s">
        <v>197</v>
      </c>
      <c r="D13" s="81">
        <v>60</v>
      </c>
      <c r="E13" s="107" t="s">
        <v>192</v>
      </c>
      <c r="F13" s="164"/>
      <c r="G13" s="164"/>
      <c r="H13" s="66"/>
      <c r="I13" s="107"/>
      <c r="J13" s="107"/>
      <c r="K13" s="107"/>
      <c r="L13" s="108"/>
      <c r="M13" s="108"/>
      <c r="N13" s="108"/>
      <c r="O13" s="108"/>
      <c r="P13" s="108"/>
    </row>
    <row r="14" spans="1:16" x14ac:dyDescent="0.2">
      <c r="A14" s="107"/>
      <c r="B14" s="107"/>
      <c r="C14" s="107" t="s">
        <v>198</v>
      </c>
      <c r="D14" s="81">
        <v>60</v>
      </c>
      <c r="E14" s="107" t="s">
        <v>192</v>
      </c>
      <c r="F14" s="164"/>
      <c r="G14" s="164"/>
      <c r="H14" s="66"/>
      <c r="I14" s="107"/>
      <c r="J14" s="107"/>
      <c r="K14" s="107"/>
      <c r="L14" s="108"/>
      <c r="M14" s="108"/>
      <c r="N14" s="108"/>
      <c r="O14" s="108"/>
      <c r="P14" s="108"/>
    </row>
    <row r="15" spans="1:16" x14ac:dyDescent="0.2">
      <c r="A15" s="107"/>
      <c r="B15" s="107"/>
      <c r="C15" s="107" t="s">
        <v>199</v>
      </c>
      <c r="D15" s="81">
        <v>50</v>
      </c>
      <c r="E15" s="107" t="s">
        <v>192</v>
      </c>
      <c r="F15" s="164"/>
      <c r="G15" s="164"/>
      <c r="H15" s="66"/>
      <c r="I15" s="107"/>
      <c r="J15" s="107"/>
      <c r="K15" s="107"/>
      <c r="L15" s="108"/>
      <c r="M15" s="108"/>
      <c r="N15" s="108"/>
      <c r="O15" s="108"/>
      <c r="P15" s="108"/>
    </row>
    <row r="16" spans="1:16" x14ac:dyDescent="0.2">
      <c r="A16" s="107"/>
      <c r="B16" s="107"/>
      <c r="C16" s="107" t="s">
        <v>200</v>
      </c>
      <c r="D16" s="81">
        <v>1000</v>
      </c>
      <c r="E16" s="107" t="s">
        <v>192</v>
      </c>
      <c r="F16" s="164"/>
      <c r="G16" s="164"/>
      <c r="H16" s="66"/>
      <c r="I16" s="107"/>
      <c r="J16" s="107"/>
      <c r="K16" s="107"/>
      <c r="L16" s="108"/>
      <c r="M16" s="108"/>
      <c r="N16" s="108"/>
      <c r="O16" s="108"/>
      <c r="P16" s="108"/>
    </row>
    <row r="17" spans="1:16" x14ac:dyDescent="0.2">
      <c r="A17" s="107"/>
      <c r="B17" s="107"/>
      <c r="C17" s="107" t="s">
        <v>201</v>
      </c>
      <c r="D17" s="81">
        <v>400</v>
      </c>
      <c r="E17" s="107" t="s">
        <v>192</v>
      </c>
      <c r="F17" s="164"/>
      <c r="G17" s="164"/>
      <c r="H17" s="66"/>
      <c r="I17" s="107"/>
      <c r="J17" s="107"/>
      <c r="K17" s="107"/>
      <c r="L17" s="108"/>
      <c r="M17" s="108"/>
      <c r="N17" s="108"/>
      <c r="O17" s="108"/>
      <c r="P17" s="108"/>
    </row>
    <row r="18" spans="1:16" x14ac:dyDescent="0.2">
      <c r="A18" s="107"/>
      <c r="B18" s="107"/>
      <c r="C18" s="107" t="s">
        <v>202</v>
      </c>
      <c r="D18" s="81">
        <v>30</v>
      </c>
      <c r="E18" s="107" t="s">
        <v>192</v>
      </c>
      <c r="F18" s="165"/>
      <c r="G18" s="165"/>
      <c r="H18" s="66"/>
      <c r="I18" s="107"/>
      <c r="J18" s="107"/>
      <c r="K18" s="107"/>
      <c r="L18" s="108"/>
      <c r="M18" s="108"/>
      <c r="N18" s="108"/>
      <c r="O18" s="108"/>
      <c r="P18" s="108"/>
    </row>
    <row r="19" spans="1:16" ht="153" x14ac:dyDescent="0.2">
      <c r="A19" s="166">
        <v>6</v>
      </c>
      <c r="B19" s="166"/>
      <c r="C19" s="166" t="s">
        <v>203</v>
      </c>
      <c r="D19" s="167">
        <v>2000</v>
      </c>
      <c r="E19" s="166" t="s">
        <v>212</v>
      </c>
      <c r="F19" s="166" t="s">
        <v>204</v>
      </c>
      <c r="G19" s="166" t="s">
        <v>205</v>
      </c>
      <c r="H19" s="168" t="s">
        <v>18</v>
      </c>
      <c r="I19" s="166"/>
      <c r="J19" s="166"/>
      <c r="K19" s="166" t="s">
        <v>206</v>
      </c>
      <c r="L19" s="169" t="s">
        <v>1</v>
      </c>
      <c r="M19" s="111" t="s">
        <v>207</v>
      </c>
      <c r="N19" s="112"/>
      <c r="O19" s="112"/>
      <c r="P19" s="112"/>
    </row>
    <row r="20" spans="1:16" ht="127.5" x14ac:dyDescent="0.2">
      <c r="A20" s="106">
        <v>5</v>
      </c>
      <c r="B20" s="106"/>
      <c r="C20" s="111" t="s">
        <v>208</v>
      </c>
      <c r="D20" s="113">
        <v>500</v>
      </c>
      <c r="E20" s="111" t="s">
        <v>209</v>
      </c>
      <c r="F20" s="111" t="s">
        <v>210</v>
      </c>
      <c r="G20" s="111" t="s">
        <v>211</v>
      </c>
      <c r="H20" s="105" t="s">
        <v>61</v>
      </c>
      <c r="I20" s="111"/>
      <c r="J20" s="111"/>
      <c r="K20" s="107"/>
      <c r="L20" s="108"/>
      <c r="M20" s="112"/>
      <c r="N20" s="112"/>
      <c r="O20" s="112"/>
      <c r="P20" s="112"/>
    </row>
    <row r="21" spans="1:16" x14ac:dyDescent="0.2">
      <c r="D21" s="114">
        <f>SUM(D2:D20)</f>
        <v>119730</v>
      </c>
    </row>
    <row r="24" spans="1:16" x14ac:dyDescent="0.2">
      <c r="D24" s="43">
        <f>COUNTIF(H2:H20,"High")</f>
        <v>2</v>
      </c>
      <c r="E24" s="43" t="s">
        <v>214</v>
      </c>
    </row>
    <row r="25" spans="1:16" x14ac:dyDescent="0.2">
      <c r="D25" s="43">
        <f>COUNTIF(H2:H20,"Low")</f>
        <v>8</v>
      </c>
      <c r="E25" s="43" t="s">
        <v>215</v>
      </c>
    </row>
    <row r="26" spans="1:16" x14ac:dyDescent="0.2">
      <c r="D26" s="43">
        <f>COUNTA(H2:H20)</f>
        <v>10</v>
      </c>
      <c r="E26" s="43" t="s">
        <v>44</v>
      </c>
    </row>
  </sheetData>
  <autoFilter ref="A1:P21"/>
  <mergeCells count="2">
    <mergeCell ref="F9:F18"/>
    <mergeCell ref="G9:G18"/>
  </mergeCells>
  <pageMargins left="0.75" right="0.36111111111111099" top="1" bottom="1" header="0.5" footer="0.51180555555555596"/>
  <pageSetup scale="41" firstPageNumber="0" fitToHeight="0" orientation="landscape" horizontalDpi="300" verticalDpi="300" r:id="rId1"/>
  <headerFooter alignWithMargins="0">
    <oddHeader>&amp;L&amp;"Verdana,Regular"Division:&amp;C&amp;"Verdana,Bold"&amp;12Division - Facilities&amp;R&amp;"Verdana,Regular"Date: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view="pageBreakPreview" zoomScale="60" zoomScaleNormal="55" workbookViewId="0">
      <pane ySplit="1" topLeftCell="A2" activePane="bottomLeft" state="frozen"/>
      <selection activeCell="D11" sqref="D11"/>
      <selection pane="bottomLeft" activeCell="C27" sqref="C27"/>
    </sheetView>
  </sheetViews>
  <sheetFormatPr defaultColWidth="12.28515625" defaultRowHeight="15.75" x14ac:dyDescent="0.25"/>
  <cols>
    <col min="1" max="1" width="10" style="57" customWidth="1"/>
    <col min="2" max="2" width="18.42578125" style="58" customWidth="1"/>
    <col min="3" max="3" width="21.28515625" style="56" customWidth="1"/>
    <col min="4" max="4" width="17.42578125" style="59" bestFit="1" customWidth="1"/>
    <col min="5" max="7" width="37" style="56" customWidth="1"/>
    <col min="8" max="8" width="14.7109375" style="58" customWidth="1"/>
    <col min="9" max="10" width="37" style="58" customWidth="1"/>
    <col min="11" max="11" width="12.28515625" style="42"/>
    <col min="12" max="12" width="14.42578125" style="42" customWidth="1"/>
    <col min="13" max="13" width="12.28515625" style="42"/>
    <col min="14" max="14" width="13.28515625" style="42" customWidth="1"/>
    <col min="15" max="15" width="12.28515625" style="42"/>
    <col min="16" max="16" width="27.28515625" style="42" customWidth="1"/>
    <col min="17" max="257" width="12.28515625" style="42"/>
    <col min="258" max="258" width="10" style="42" customWidth="1"/>
    <col min="259" max="259" width="18.42578125" style="42" customWidth="1"/>
    <col min="260" max="260" width="21.28515625" style="42" customWidth="1"/>
    <col min="261" max="261" width="14.140625" style="42" customWidth="1"/>
    <col min="262" max="263" width="37" style="42" customWidth="1"/>
    <col min="264" max="264" width="14.7109375" style="42" customWidth="1"/>
    <col min="265" max="265" width="0" style="42" hidden="1" customWidth="1"/>
    <col min="266" max="266" width="37" style="42" customWidth="1"/>
    <col min="267" max="267" width="12.28515625" style="42"/>
    <col min="268" max="268" width="14.42578125" style="42" customWidth="1"/>
    <col min="269" max="269" width="12.28515625" style="42"/>
    <col min="270" max="270" width="13.28515625" style="42" customWidth="1"/>
    <col min="271" max="271" width="12.28515625" style="42"/>
    <col min="272" max="272" width="27.28515625" style="42" customWidth="1"/>
    <col min="273" max="513" width="12.28515625" style="42"/>
    <col min="514" max="514" width="10" style="42" customWidth="1"/>
    <col min="515" max="515" width="18.42578125" style="42" customWidth="1"/>
    <col min="516" max="516" width="21.28515625" style="42" customWidth="1"/>
    <col min="517" max="517" width="14.140625" style="42" customWidth="1"/>
    <col min="518" max="519" width="37" style="42" customWidth="1"/>
    <col min="520" max="520" width="14.7109375" style="42" customWidth="1"/>
    <col min="521" max="521" width="0" style="42" hidden="1" customWidth="1"/>
    <col min="522" max="522" width="37" style="42" customWidth="1"/>
    <col min="523" max="523" width="12.28515625" style="42"/>
    <col min="524" max="524" width="14.42578125" style="42" customWidth="1"/>
    <col min="525" max="525" width="12.28515625" style="42"/>
    <col min="526" max="526" width="13.28515625" style="42" customWidth="1"/>
    <col min="527" max="527" width="12.28515625" style="42"/>
    <col min="528" max="528" width="27.28515625" style="42" customWidth="1"/>
    <col min="529" max="769" width="12.28515625" style="42"/>
    <col min="770" max="770" width="10" style="42" customWidth="1"/>
    <col min="771" max="771" width="18.42578125" style="42" customWidth="1"/>
    <col min="772" max="772" width="21.28515625" style="42" customWidth="1"/>
    <col min="773" max="773" width="14.140625" style="42" customWidth="1"/>
    <col min="774" max="775" width="37" style="42" customWidth="1"/>
    <col min="776" max="776" width="14.7109375" style="42" customWidth="1"/>
    <col min="777" max="777" width="0" style="42" hidden="1" customWidth="1"/>
    <col min="778" max="778" width="37" style="42" customWidth="1"/>
    <col min="779" max="779" width="12.28515625" style="42"/>
    <col min="780" max="780" width="14.42578125" style="42" customWidth="1"/>
    <col min="781" max="781" width="12.28515625" style="42"/>
    <col min="782" max="782" width="13.28515625" style="42" customWidth="1"/>
    <col min="783" max="783" width="12.28515625" style="42"/>
    <col min="784" max="784" width="27.28515625" style="42" customWidth="1"/>
    <col min="785" max="1025" width="12.28515625" style="42"/>
    <col min="1026" max="1026" width="10" style="42" customWidth="1"/>
    <col min="1027" max="1027" width="18.42578125" style="42" customWidth="1"/>
    <col min="1028" max="1028" width="21.28515625" style="42" customWidth="1"/>
    <col min="1029" max="1029" width="14.140625" style="42" customWidth="1"/>
    <col min="1030" max="1031" width="37" style="42" customWidth="1"/>
    <col min="1032" max="1032" width="14.7109375" style="42" customWidth="1"/>
    <col min="1033" max="1033" width="0" style="42" hidden="1" customWidth="1"/>
    <col min="1034" max="1034" width="37" style="42" customWidth="1"/>
    <col min="1035" max="1035" width="12.28515625" style="42"/>
    <col min="1036" max="1036" width="14.42578125" style="42" customWidth="1"/>
    <col min="1037" max="1037" width="12.28515625" style="42"/>
    <col min="1038" max="1038" width="13.28515625" style="42" customWidth="1"/>
    <col min="1039" max="1039" width="12.28515625" style="42"/>
    <col min="1040" max="1040" width="27.28515625" style="42" customWidth="1"/>
    <col min="1041" max="1281" width="12.28515625" style="42"/>
    <col min="1282" max="1282" width="10" style="42" customWidth="1"/>
    <col min="1283" max="1283" width="18.42578125" style="42" customWidth="1"/>
    <col min="1284" max="1284" width="21.28515625" style="42" customWidth="1"/>
    <col min="1285" max="1285" width="14.140625" style="42" customWidth="1"/>
    <col min="1286" max="1287" width="37" style="42" customWidth="1"/>
    <col min="1288" max="1288" width="14.7109375" style="42" customWidth="1"/>
    <col min="1289" max="1289" width="0" style="42" hidden="1" customWidth="1"/>
    <col min="1290" max="1290" width="37" style="42" customWidth="1"/>
    <col min="1291" max="1291" width="12.28515625" style="42"/>
    <col min="1292" max="1292" width="14.42578125" style="42" customWidth="1"/>
    <col min="1293" max="1293" width="12.28515625" style="42"/>
    <col min="1294" max="1294" width="13.28515625" style="42" customWidth="1"/>
    <col min="1295" max="1295" width="12.28515625" style="42"/>
    <col min="1296" max="1296" width="27.28515625" style="42" customWidth="1"/>
    <col min="1297" max="1537" width="12.28515625" style="42"/>
    <col min="1538" max="1538" width="10" style="42" customWidth="1"/>
    <col min="1539" max="1539" width="18.42578125" style="42" customWidth="1"/>
    <col min="1540" max="1540" width="21.28515625" style="42" customWidth="1"/>
    <col min="1541" max="1541" width="14.140625" style="42" customWidth="1"/>
    <col min="1542" max="1543" width="37" style="42" customWidth="1"/>
    <col min="1544" max="1544" width="14.7109375" style="42" customWidth="1"/>
    <col min="1545" max="1545" width="0" style="42" hidden="1" customWidth="1"/>
    <col min="1546" max="1546" width="37" style="42" customWidth="1"/>
    <col min="1547" max="1547" width="12.28515625" style="42"/>
    <col min="1548" max="1548" width="14.42578125" style="42" customWidth="1"/>
    <col min="1549" max="1549" width="12.28515625" style="42"/>
    <col min="1550" max="1550" width="13.28515625" style="42" customWidth="1"/>
    <col min="1551" max="1551" width="12.28515625" style="42"/>
    <col min="1552" max="1552" width="27.28515625" style="42" customWidth="1"/>
    <col min="1553" max="1793" width="12.28515625" style="42"/>
    <col min="1794" max="1794" width="10" style="42" customWidth="1"/>
    <col min="1795" max="1795" width="18.42578125" style="42" customWidth="1"/>
    <col min="1796" max="1796" width="21.28515625" style="42" customWidth="1"/>
    <col min="1797" max="1797" width="14.140625" style="42" customWidth="1"/>
    <col min="1798" max="1799" width="37" style="42" customWidth="1"/>
    <col min="1800" max="1800" width="14.7109375" style="42" customWidth="1"/>
    <col min="1801" max="1801" width="0" style="42" hidden="1" customWidth="1"/>
    <col min="1802" max="1802" width="37" style="42" customWidth="1"/>
    <col min="1803" max="1803" width="12.28515625" style="42"/>
    <col min="1804" max="1804" width="14.42578125" style="42" customWidth="1"/>
    <col min="1805" max="1805" width="12.28515625" style="42"/>
    <col min="1806" max="1806" width="13.28515625" style="42" customWidth="1"/>
    <col min="1807" max="1807" width="12.28515625" style="42"/>
    <col min="1808" max="1808" width="27.28515625" style="42" customWidth="1"/>
    <col min="1809" max="2049" width="12.28515625" style="42"/>
    <col min="2050" max="2050" width="10" style="42" customWidth="1"/>
    <col min="2051" max="2051" width="18.42578125" style="42" customWidth="1"/>
    <col min="2052" max="2052" width="21.28515625" style="42" customWidth="1"/>
    <col min="2053" max="2053" width="14.140625" style="42" customWidth="1"/>
    <col min="2054" max="2055" width="37" style="42" customWidth="1"/>
    <col min="2056" max="2056" width="14.7109375" style="42" customWidth="1"/>
    <col min="2057" max="2057" width="0" style="42" hidden="1" customWidth="1"/>
    <col min="2058" max="2058" width="37" style="42" customWidth="1"/>
    <col min="2059" max="2059" width="12.28515625" style="42"/>
    <col min="2060" max="2060" width="14.42578125" style="42" customWidth="1"/>
    <col min="2061" max="2061" width="12.28515625" style="42"/>
    <col min="2062" max="2062" width="13.28515625" style="42" customWidth="1"/>
    <col min="2063" max="2063" width="12.28515625" style="42"/>
    <col min="2064" max="2064" width="27.28515625" style="42" customWidth="1"/>
    <col min="2065" max="2305" width="12.28515625" style="42"/>
    <col min="2306" max="2306" width="10" style="42" customWidth="1"/>
    <col min="2307" max="2307" width="18.42578125" style="42" customWidth="1"/>
    <col min="2308" max="2308" width="21.28515625" style="42" customWidth="1"/>
    <col min="2309" max="2309" width="14.140625" style="42" customWidth="1"/>
    <col min="2310" max="2311" width="37" style="42" customWidth="1"/>
    <col min="2312" max="2312" width="14.7109375" style="42" customWidth="1"/>
    <col min="2313" max="2313" width="0" style="42" hidden="1" customWidth="1"/>
    <col min="2314" max="2314" width="37" style="42" customWidth="1"/>
    <col min="2315" max="2315" width="12.28515625" style="42"/>
    <col min="2316" max="2316" width="14.42578125" style="42" customWidth="1"/>
    <col min="2317" max="2317" width="12.28515625" style="42"/>
    <col min="2318" max="2318" width="13.28515625" style="42" customWidth="1"/>
    <col min="2319" max="2319" width="12.28515625" style="42"/>
    <col min="2320" max="2320" width="27.28515625" style="42" customWidth="1"/>
    <col min="2321" max="2561" width="12.28515625" style="42"/>
    <col min="2562" max="2562" width="10" style="42" customWidth="1"/>
    <col min="2563" max="2563" width="18.42578125" style="42" customWidth="1"/>
    <col min="2564" max="2564" width="21.28515625" style="42" customWidth="1"/>
    <col min="2565" max="2565" width="14.140625" style="42" customWidth="1"/>
    <col min="2566" max="2567" width="37" style="42" customWidth="1"/>
    <col min="2568" max="2568" width="14.7109375" style="42" customWidth="1"/>
    <col min="2569" max="2569" width="0" style="42" hidden="1" customWidth="1"/>
    <col min="2570" max="2570" width="37" style="42" customWidth="1"/>
    <col min="2571" max="2571" width="12.28515625" style="42"/>
    <col min="2572" max="2572" width="14.42578125" style="42" customWidth="1"/>
    <col min="2573" max="2573" width="12.28515625" style="42"/>
    <col min="2574" max="2574" width="13.28515625" style="42" customWidth="1"/>
    <col min="2575" max="2575" width="12.28515625" style="42"/>
    <col min="2576" max="2576" width="27.28515625" style="42" customWidth="1"/>
    <col min="2577" max="2817" width="12.28515625" style="42"/>
    <col min="2818" max="2818" width="10" style="42" customWidth="1"/>
    <col min="2819" max="2819" width="18.42578125" style="42" customWidth="1"/>
    <col min="2820" max="2820" width="21.28515625" style="42" customWidth="1"/>
    <col min="2821" max="2821" width="14.140625" style="42" customWidth="1"/>
    <col min="2822" max="2823" width="37" style="42" customWidth="1"/>
    <col min="2824" max="2824" width="14.7109375" style="42" customWidth="1"/>
    <col min="2825" max="2825" width="0" style="42" hidden="1" customWidth="1"/>
    <col min="2826" max="2826" width="37" style="42" customWidth="1"/>
    <col min="2827" max="2827" width="12.28515625" style="42"/>
    <col min="2828" max="2828" width="14.42578125" style="42" customWidth="1"/>
    <col min="2829" max="2829" width="12.28515625" style="42"/>
    <col min="2830" max="2830" width="13.28515625" style="42" customWidth="1"/>
    <col min="2831" max="2831" width="12.28515625" style="42"/>
    <col min="2832" max="2832" width="27.28515625" style="42" customWidth="1"/>
    <col min="2833" max="3073" width="12.28515625" style="42"/>
    <col min="3074" max="3074" width="10" style="42" customWidth="1"/>
    <col min="3075" max="3075" width="18.42578125" style="42" customWidth="1"/>
    <col min="3076" max="3076" width="21.28515625" style="42" customWidth="1"/>
    <col min="3077" max="3077" width="14.140625" style="42" customWidth="1"/>
    <col min="3078" max="3079" width="37" style="42" customWidth="1"/>
    <col min="3080" max="3080" width="14.7109375" style="42" customWidth="1"/>
    <col min="3081" max="3081" width="0" style="42" hidden="1" customWidth="1"/>
    <col min="3082" max="3082" width="37" style="42" customWidth="1"/>
    <col min="3083" max="3083" width="12.28515625" style="42"/>
    <col min="3084" max="3084" width="14.42578125" style="42" customWidth="1"/>
    <col min="3085" max="3085" width="12.28515625" style="42"/>
    <col min="3086" max="3086" width="13.28515625" style="42" customWidth="1"/>
    <col min="3087" max="3087" width="12.28515625" style="42"/>
    <col min="3088" max="3088" width="27.28515625" style="42" customWidth="1"/>
    <col min="3089" max="3329" width="12.28515625" style="42"/>
    <col min="3330" max="3330" width="10" style="42" customWidth="1"/>
    <col min="3331" max="3331" width="18.42578125" style="42" customWidth="1"/>
    <col min="3332" max="3332" width="21.28515625" style="42" customWidth="1"/>
    <col min="3333" max="3333" width="14.140625" style="42" customWidth="1"/>
    <col min="3334" max="3335" width="37" style="42" customWidth="1"/>
    <col min="3336" max="3336" width="14.7109375" style="42" customWidth="1"/>
    <col min="3337" max="3337" width="0" style="42" hidden="1" customWidth="1"/>
    <col min="3338" max="3338" width="37" style="42" customWidth="1"/>
    <col min="3339" max="3339" width="12.28515625" style="42"/>
    <col min="3340" max="3340" width="14.42578125" style="42" customWidth="1"/>
    <col min="3341" max="3341" width="12.28515625" style="42"/>
    <col min="3342" max="3342" width="13.28515625" style="42" customWidth="1"/>
    <col min="3343" max="3343" width="12.28515625" style="42"/>
    <col min="3344" max="3344" width="27.28515625" style="42" customWidth="1"/>
    <col min="3345" max="3585" width="12.28515625" style="42"/>
    <col min="3586" max="3586" width="10" style="42" customWidth="1"/>
    <col min="3587" max="3587" width="18.42578125" style="42" customWidth="1"/>
    <col min="3588" max="3588" width="21.28515625" style="42" customWidth="1"/>
    <col min="3589" max="3589" width="14.140625" style="42" customWidth="1"/>
    <col min="3590" max="3591" width="37" style="42" customWidth="1"/>
    <col min="3592" max="3592" width="14.7109375" style="42" customWidth="1"/>
    <col min="3593" max="3593" width="0" style="42" hidden="1" customWidth="1"/>
    <col min="3594" max="3594" width="37" style="42" customWidth="1"/>
    <col min="3595" max="3595" width="12.28515625" style="42"/>
    <col min="3596" max="3596" width="14.42578125" style="42" customWidth="1"/>
    <col min="3597" max="3597" width="12.28515625" style="42"/>
    <col min="3598" max="3598" width="13.28515625" style="42" customWidth="1"/>
    <col min="3599" max="3599" width="12.28515625" style="42"/>
    <col min="3600" max="3600" width="27.28515625" style="42" customWidth="1"/>
    <col min="3601" max="3841" width="12.28515625" style="42"/>
    <col min="3842" max="3842" width="10" style="42" customWidth="1"/>
    <col min="3843" max="3843" width="18.42578125" style="42" customWidth="1"/>
    <col min="3844" max="3844" width="21.28515625" style="42" customWidth="1"/>
    <col min="3845" max="3845" width="14.140625" style="42" customWidth="1"/>
    <col min="3846" max="3847" width="37" style="42" customWidth="1"/>
    <col min="3848" max="3848" width="14.7109375" style="42" customWidth="1"/>
    <col min="3849" max="3849" width="0" style="42" hidden="1" customWidth="1"/>
    <col min="3850" max="3850" width="37" style="42" customWidth="1"/>
    <col min="3851" max="3851" width="12.28515625" style="42"/>
    <col min="3852" max="3852" width="14.42578125" style="42" customWidth="1"/>
    <col min="3853" max="3853" width="12.28515625" style="42"/>
    <col min="3854" max="3854" width="13.28515625" style="42" customWidth="1"/>
    <col min="3855" max="3855" width="12.28515625" style="42"/>
    <col min="3856" max="3856" width="27.28515625" style="42" customWidth="1"/>
    <col min="3857" max="4097" width="12.28515625" style="42"/>
    <col min="4098" max="4098" width="10" style="42" customWidth="1"/>
    <col min="4099" max="4099" width="18.42578125" style="42" customWidth="1"/>
    <col min="4100" max="4100" width="21.28515625" style="42" customWidth="1"/>
    <col min="4101" max="4101" width="14.140625" style="42" customWidth="1"/>
    <col min="4102" max="4103" width="37" style="42" customWidth="1"/>
    <col min="4104" max="4104" width="14.7109375" style="42" customWidth="1"/>
    <col min="4105" max="4105" width="0" style="42" hidden="1" customWidth="1"/>
    <col min="4106" max="4106" width="37" style="42" customWidth="1"/>
    <col min="4107" max="4107" width="12.28515625" style="42"/>
    <col min="4108" max="4108" width="14.42578125" style="42" customWidth="1"/>
    <col min="4109" max="4109" width="12.28515625" style="42"/>
    <col min="4110" max="4110" width="13.28515625" style="42" customWidth="1"/>
    <col min="4111" max="4111" width="12.28515625" style="42"/>
    <col min="4112" max="4112" width="27.28515625" style="42" customWidth="1"/>
    <col min="4113" max="4353" width="12.28515625" style="42"/>
    <col min="4354" max="4354" width="10" style="42" customWidth="1"/>
    <col min="4355" max="4355" width="18.42578125" style="42" customWidth="1"/>
    <col min="4356" max="4356" width="21.28515625" style="42" customWidth="1"/>
    <col min="4357" max="4357" width="14.140625" style="42" customWidth="1"/>
    <col min="4358" max="4359" width="37" style="42" customWidth="1"/>
    <col min="4360" max="4360" width="14.7109375" style="42" customWidth="1"/>
    <col min="4361" max="4361" width="0" style="42" hidden="1" customWidth="1"/>
    <col min="4362" max="4362" width="37" style="42" customWidth="1"/>
    <col min="4363" max="4363" width="12.28515625" style="42"/>
    <col min="4364" max="4364" width="14.42578125" style="42" customWidth="1"/>
    <col min="4365" max="4365" width="12.28515625" style="42"/>
    <col min="4366" max="4366" width="13.28515625" style="42" customWidth="1"/>
    <col min="4367" max="4367" width="12.28515625" style="42"/>
    <col min="4368" max="4368" width="27.28515625" style="42" customWidth="1"/>
    <col min="4369" max="4609" width="12.28515625" style="42"/>
    <col min="4610" max="4610" width="10" style="42" customWidth="1"/>
    <col min="4611" max="4611" width="18.42578125" style="42" customWidth="1"/>
    <col min="4612" max="4612" width="21.28515625" style="42" customWidth="1"/>
    <col min="4613" max="4613" width="14.140625" style="42" customWidth="1"/>
    <col min="4614" max="4615" width="37" style="42" customWidth="1"/>
    <col min="4616" max="4616" width="14.7109375" style="42" customWidth="1"/>
    <col min="4617" max="4617" width="0" style="42" hidden="1" customWidth="1"/>
    <col min="4618" max="4618" width="37" style="42" customWidth="1"/>
    <col min="4619" max="4619" width="12.28515625" style="42"/>
    <col min="4620" max="4620" width="14.42578125" style="42" customWidth="1"/>
    <col min="4621" max="4621" width="12.28515625" style="42"/>
    <col min="4622" max="4622" width="13.28515625" style="42" customWidth="1"/>
    <col min="4623" max="4623" width="12.28515625" style="42"/>
    <col min="4624" max="4624" width="27.28515625" style="42" customWidth="1"/>
    <col min="4625" max="4865" width="12.28515625" style="42"/>
    <col min="4866" max="4866" width="10" style="42" customWidth="1"/>
    <col min="4867" max="4867" width="18.42578125" style="42" customWidth="1"/>
    <col min="4868" max="4868" width="21.28515625" style="42" customWidth="1"/>
    <col min="4869" max="4869" width="14.140625" style="42" customWidth="1"/>
    <col min="4870" max="4871" width="37" style="42" customWidth="1"/>
    <col min="4872" max="4872" width="14.7109375" style="42" customWidth="1"/>
    <col min="4873" max="4873" width="0" style="42" hidden="1" customWidth="1"/>
    <col min="4874" max="4874" width="37" style="42" customWidth="1"/>
    <col min="4875" max="4875" width="12.28515625" style="42"/>
    <col min="4876" max="4876" width="14.42578125" style="42" customWidth="1"/>
    <col min="4877" max="4877" width="12.28515625" style="42"/>
    <col min="4878" max="4878" width="13.28515625" style="42" customWidth="1"/>
    <col min="4879" max="4879" width="12.28515625" style="42"/>
    <col min="4880" max="4880" width="27.28515625" style="42" customWidth="1"/>
    <col min="4881" max="5121" width="12.28515625" style="42"/>
    <col min="5122" max="5122" width="10" style="42" customWidth="1"/>
    <col min="5123" max="5123" width="18.42578125" style="42" customWidth="1"/>
    <col min="5124" max="5124" width="21.28515625" style="42" customWidth="1"/>
    <col min="5125" max="5125" width="14.140625" style="42" customWidth="1"/>
    <col min="5126" max="5127" width="37" style="42" customWidth="1"/>
    <col min="5128" max="5128" width="14.7109375" style="42" customWidth="1"/>
    <col min="5129" max="5129" width="0" style="42" hidden="1" customWidth="1"/>
    <col min="5130" max="5130" width="37" style="42" customWidth="1"/>
    <col min="5131" max="5131" width="12.28515625" style="42"/>
    <col min="5132" max="5132" width="14.42578125" style="42" customWidth="1"/>
    <col min="5133" max="5133" width="12.28515625" style="42"/>
    <col min="5134" max="5134" width="13.28515625" style="42" customWidth="1"/>
    <col min="5135" max="5135" width="12.28515625" style="42"/>
    <col min="5136" max="5136" width="27.28515625" style="42" customWidth="1"/>
    <col min="5137" max="5377" width="12.28515625" style="42"/>
    <col min="5378" max="5378" width="10" style="42" customWidth="1"/>
    <col min="5379" max="5379" width="18.42578125" style="42" customWidth="1"/>
    <col min="5380" max="5380" width="21.28515625" style="42" customWidth="1"/>
    <col min="5381" max="5381" width="14.140625" style="42" customWidth="1"/>
    <col min="5382" max="5383" width="37" style="42" customWidth="1"/>
    <col min="5384" max="5384" width="14.7109375" style="42" customWidth="1"/>
    <col min="5385" max="5385" width="0" style="42" hidden="1" customWidth="1"/>
    <col min="5386" max="5386" width="37" style="42" customWidth="1"/>
    <col min="5387" max="5387" width="12.28515625" style="42"/>
    <col min="5388" max="5388" width="14.42578125" style="42" customWidth="1"/>
    <col min="5389" max="5389" width="12.28515625" style="42"/>
    <col min="5390" max="5390" width="13.28515625" style="42" customWidth="1"/>
    <col min="5391" max="5391" width="12.28515625" style="42"/>
    <col min="5392" max="5392" width="27.28515625" style="42" customWidth="1"/>
    <col min="5393" max="5633" width="12.28515625" style="42"/>
    <col min="5634" max="5634" width="10" style="42" customWidth="1"/>
    <col min="5635" max="5635" width="18.42578125" style="42" customWidth="1"/>
    <col min="5636" max="5636" width="21.28515625" style="42" customWidth="1"/>
    <col min="5637" max="5637" width="14.140625" style="42" customWidth="1"/>
    <col min="5638" max="5639" width="37" style="42" customWidth="1"/>
    <col min="5640" max="5640" width="14.7109375" style="42" customWidth="1"/>
    <col min="5641" max="5641" width="0" style="42" hidden="1" customWidth="1"/>
    <col min="5642" max="5642" width="37" style="42" customWidth="1"/>
    <col min="5643" max="5643" width="12.28515625" style="42"/>
    <col min="5644" max="5644" width="14.42578125" style="42" customWidth="1"/>
    <col min="5645" max="5645" width="12.28515625" style="42"/>
    <col min="5646" max="5646" width="13.28515625" style="42" customWidth="1"/>
    <col min="5647" max="5647" width="12.28515625" style="42"/>
    <col min="5648" max="5648" width="27.28515625" style="42" customWidth="1"/>
    <col min="5649" max="5889" width="12.28515625" style="42"/>
    <col min="5890" max="5890" width="10" style="42" customWidth="1"/>
    <col min="5891" max="5891" width="18.42578125" style="42" customWidth="1"/>
    <col min="5892" max="5892" width="21.28515625" style="42" customWidth="1"/>
    <col min="5893" max="5893" width="14.140625" style="42" customWidth="1"/>
    <col min="5894" max="5895" width="37" style="42" customWidth="1"/>
    <col min="5896" max="5896" width="14.7109375" style="42" customWidth="1"/>
    <col min="5897" max="5897" width="0" style="42" hidden="1" customWidth="1"/>
    <col min="5898" max="5898" width="37" style="42" customWidth="1"/>
    <col min="5899" max="5899" width="12.28515625" style="42"/>
    <col min="5900" max="5900" width="14.42578125" style="42" customWidth="1"/>
    <col min="5901" max="5901" width="12.28515625" style="42"/>
    <col min="5902" max="5902" width="13.28515625" style="42" customWidth="1"/>
    <col min="5903" max="5903" width="12.28515625" style="42"/>
    <col min="5904" max="5904" width="27.28515625" style="42" customWidth="1"/>
    <col min="5905" max="6145" width="12.28515625" style="42"/>
    <col min="6146" max="6146" width="10" style="42" customWidth="1"/>
    <col min="6147" max="6147" width="18.42578125" style="42" customWidth="1"/>
    <col min="6148" max="6148" width="21.28515625" style="42" customWidth="1"/>
    <col min="6149" max="6149" width="14.140625" style="42" customWidth="1"/>
    <col min="6150" max="6151" width="37" style="42" customWidth="1"/>
    <col min="6152" max="6152" width="14.7109375" style="42" customWidth="1"/>
    <col min="6153" max="6153" width="0" style="42" hidden="1" customWidth="1"/>
    <col min="6154" max="6154" width="37" style="42" customWidth="1"/>
    <col min="6155" max="6155" width="12.28515625" style="42"/>
    <col min="6156" max="6156" width="14.42578125" style="42" customWidth="1"/>
    <col min="6157" max="6157" width="12.28515625" style="42"/>
    <col min="6158" max="6158" width="13.28515625" style="42" customWidth="1"/>
    <col min="6159" max="6159" width="12.28515625" style="42"/>
    <col min="6160" max="6160" width="27.28515625" style="42" customWidth="1"/>
    <col min="6161" max="6401" width="12.28515625" style="42"/>
    <col min="6402" max="6402" width="10" style="42" customWidth="1"/>
    <col min="6403" max="6403" width="18.42578125" style="42" customWidth="1"/>
    <col min="6404" max="6404" width="21.28515625" style="42" customWidth="1"/>
    <col min="6405" max="6405" width="14.140625" style="42" customWidth="1"/>
    <col min="6406" max="6407" width="37" style="42" customWidth="1"/>
    <col min="6408" max="6408" width="14.7109375" style="42" customWidth="1"/>
    <col min="6409" max="6409" width="0" style="42" hidden="1" customWidth="1"/>
    <col min="6410" max="6410" width="37" style="42" customWidth="1"/>
    <col min="6411" max="6411" width="12.28515625" style="42"/>
    <col min="6412" max="6412" width="14.42578125" style="42" customWidth="1"/>
    <col min="6413" max="6413" width="12.28515625" style="42"/>
    <col min="6414" max="6414" width="13.28515625" style="42" customWidth="1"/>
    <col min="6415" max="6415" width="12.28515625" style="42"/>
    <col min="6416" max="6416" width="27.28515625" style="42" customWidth="1"/>
    <col min="6417" max="6657" width="12.28515625" style="42"/>
    <col min="6658" max="6658" width="10" style="42" customWidth="1"/>
    <col min="6659" max="6659" width="18.42578125" style="42" customWidth="1"/>
    <col min="6660" max="6660" width="21.28515625" style="42" customWidth="1"/>
    <col min="6661" max="6661" width="14.140625" style="42" customWidth="1"/>
    <col min="6662" max="6663" width="37" style="42" customWidth="1"/>
    <col min="6664" max="6664" width="14.7109375" style="42" customWidth="1"/>
    <col min="6665" max="6665" width="0" style="42" hidden="1" customWidth="1"/>
    <col min="6666" max="6666" width="37" style="42" customWidth="1"/>
    <col min="6667" max="6667" width="12.28515625" style="42"/>
    <col min="6668" max="6668" width="14.42578125" style="42" customWidth="1"/>
    <col min="6669" max="6669" width="12.28515625" style="42"/>
    <col min="6670" max="6670" width="13.28515625" style="42" customWidth="1"/>
    <col min="6671" max="6671" width="12.28515625" style="42"/>
    <col min="6672" max="6672" width="27.28515625" style="42" customWidth="1"/>
    <col min="6673" max="6913" width="12.28515625" style="42"/>
    <col min="6914" max="6914" width="10" style="42" customWidth="1"/>
    <col min="6915" max="6915" width="18.42578125" style="42" customWidth="1"/>
    <col min="6916" max="6916" width="21.28515625" style="42" customWidth="1"/>
    <col min="6917" max="6917" width="14.140625" style="42" customWidth="1"/>
    <col min="6918" max="6919" width="37" style="42" customWidth="1"/>
    <col min="6920" max="6920" width="14.7109375" style="42" customWidth="1"/>
    <col min="6921" max="6921" width="0" style="42" hidden="1" customWidth="1"/>
    <col min="6922" max="6922" width="37" style="42" customWidth="1"/>
    <col min="6923" max="6923" width="12.28515625" style="42"/>
    <col min="6924" max="6924" width="14.42578125" style="42" customWidth="1"/>
    <col min="6925" max="6925" width="12.28515625" style="42"/>
    <col min="6926" max="6926" width="13.28515625" style="42" customWidth="1"/>
    <col min="6927" max="6927" width="12.28515625" style="42"/>
    <col min="6928" max="6928" width="27.28515625" style="42" customWidth="1"/>
    <col min="6929" max="7169" width="12.28515625" style="42"/>
    <col min="7170" max="7170" width="10" style="42" customWidth="1"/>
    <col min="7171" max="7171" width="18.42578125" style="42" customWidth="1"/>
    <col min="7172" max="7172" width="21.28515625" style="42" customWidth="1"/>
    <col min="7173" max="7173" width="14.140625" style="42" customWidth="1"/>
    <col min="7174" max="7175" width="37" style="42" customWidth="1"/>
    <col min="7176" max="7176" width="14.7109375" style="42" customWidth="1"/>
    <col min="7177" max="7177" width="0" style="42" hidden="1" customWidth="1"/>
    <col min="7178" max="7178" width="37" style="42" customWidth="1"/>
    <col min="7179" max="7179" width="12.28515625" style="42"/>
    <col min="7180" max="7180" width="14.42578125" style="42" customWidth="1"/>
    <col min="7181" max="7181" width="12.28515625" style="42"/>
    <col min="7182" max="7182" width="13.28515625" style="42" customWidth="1"/>
    <col min="7183" max="7183" width="12.28515625" style="42"/>
    <col min="7184" max="7184" width="27.28515625" style="42" customWidth="1"/>
    <col min="7185" max="7425" width="12.28515625" style="42"/>
    <col min="7426" max="7426" width="10" style="42" customWidth="1"/>
    <col min="7427" max="7427" width="18.42578125" style="42" customWidth="1"/>
    <col min="7428" max="7428" width="21.28515625" style="42" customWidth="1"/>
    <col min="7429" max="7429" width="14.140625" style="42" customWidth="1"/>
    <col min="7430" max="7431" width="37" style="42" customWidth="1"/>
    <col min="7432" max="7432" width="14.7109375" style="42" customWidth="1"/>
    <col min="7433" max="7433" width="0" style="42" hidden="1" customWidth="1"/>
    <col min="7434" max="7434" width="37" style="42" customWidth="1"/>
    <col min="7435" max="7435" width="12.28515625" style="42"/>
    <col min="7436" max="7436" width="14.42578125" style="42" customWidth="1"/>
    <col min="7437" max="7437" width="12.28515625" style="42"/>
    <col min="7438" max="7438" width="13.28515625" style="42" customWidth="1"/>
    <col min="7439" max="7439" width="12.28515625" style="42"/>
    <col min="7440" max="7440" width="27.28515625" style="42" customWidth="1"/>
    <col min="7441" max="7681" width="12.28515625" style="42"/>
    <col min="7682" max="7682" width="10" style="42" customWidth="1"/>
    <col min="7683" max="7683" width="18.42578125" style="42" customWidth="1"/>
    <col min="7684" max="7684" width="21.28515625" style="42" customWidth="1"/>
    <col min="7685" max="7685" width="14.140625" style="42" customWidth="1"/>
    <col min="7686" max="7687" width="37" style="42" customWidth="1"/>
    <col min="7688" max="7688" width="14.7109375" style="42" customWidth="1"/>
    <col min="7689" max="7689" width="0" style="42" hidden="1" customWidth="1"/>
    <col min="7690" max="7690" width="37" style="42" customWidth="1"/>
    <col min="7691" max="7691" width="12.28515625" style="42"/>
    <col min="7692" max="7692" width="14.42578125" style="42" customWidth="1"/>
    <col min="7693" max="7693" width="12.28515625" style="42"/>
    <col min="7694" max="7694" width="13.28515625" style="42" customWidth="1"/>
    <col min="7695" max="7695" width="12.28515625" style="42"/>
    <col min="7696" max="7696" width="27.28515625" style="42" customWidth="1"/>
    <col min="7697" max="7937" width="12.28515625" style="42"/>
    <col min="7938" max="7938" width="10" style="42" customWidth="1"/>
    <col min="7939" max="7939" width="18.42578125" style="42" customWidth="1"/>
    <col min="7940" max="7940" width="21.28515625" style="42" customWidth="1"/>
    <col min="7941" max="7941" width="14.140625" style="42" customWidth="1"/>
    <col min="7942" max="7943" width="37" style="42" customWidth="1"/>
    <col min="7944" max="7944" width="14.7109375" style="42" customWidth="1"/>
    <col min="7945" max="7945" width="0" style="42" hidden="1" customWidth="1"/>
    <col min="7946" max="7946" width="37" style="42" customWidth="1"/>
    <col min="7947" max="7947" width="12.28515625" style="42"/>
    <col min="7948" max="7948" width="14.42578125" style="42" customWidth="1"/>
    <col min="7949" max="7949" width="12.28515625" style="42"/>
    <col min="7950" max="7950" width="13.28515625" style="42" customWidth="1"/>
    <col min="7951" max="7951" width="12.28515625" style="42"/>
    <col min="7952" max="7952" width="27.28515625" style="42" customWidth="1"/>
    <col min="7953" max="8193" width="12.28515625" style="42"/>
    <col min="8194" max="8194" width="10" style="42" customWidth="1"/>
    <col min="8195" max="8195" width="18.42578125" style="42" customWidth="1"/>
    <col min="8196" max="8196" width="21.28515625" style="42" customWidth="1"/>
    <col min="8197" max="8197" width="14.140625" style="42" customWidth="1"/>
    <col min="8198" max="8199" width="37" style="42" customWidth="1"/>
    <col min="8200" max="8200" width="14.7109375" style="42" customWidth="1"/>
    <col min="8201" max="8201" width="0" style="42" hidden="1" customWidth="1"/>
    <col min="8202" max="8202" width="37" style="42" customWidth="1"/>
    <col min="8203" max="8203" width="12.28515625" style="42"/>
    <col min="8204" max="8204" width="14.42578125" style="42" customWidth="1"/>
    <col min="8205" max="8205" width="12.28515625" style="42"/>
    <col min="8206" max="8206" width="13.28515625" style="42" customWidth="1"/>
    <col min="8207" max="8207" width="12.28515625" style="42"/>
    <col min="8208" max="8208" width="27.28515625" style="42" customWidth="1"/>
    <col min="8209" max="8449" width="12.28515625" style="42"/>
    <col min="8450" max="8450" width="10" style="42" customWidth="1"/>
    <col min="8451" max="8451" width="18.42578125" style="42" customWidth="1"/>
    <col min="8452" max="8452" width="21.28515625" style="42" customWidth="1"/>
    <col min="8453" max="8453" width="14.140625" style="42" customWidth="1"/>
    <col min="8454" max="8455" width="37" style="42" customWidth="1"/>
    <col min="8456" max="8456" width="14.7109375" style="42" customWidth="1"/>
    <col min="8457" max="8457" width="0" style="42" hidden="1" customWidth="1"/>
    <col min="8458" max="8458" width="37" style="42" customWidth="1"/>
    <col min="8459" max="8459" width="12.28515625" style="42"/>
    <col min="8460" max="8460" width="14.42578125" style="42" customWidth="1"/>
    <col min="8461" max="8461" width="12.28515625" style="42"/>
    <col min="8462" max="8462" width="13.28515625" style="42" customWidth="1"/>
    <col min="8463" max="8463" width="12.28515625" style="42"/>
    <col min="8464" max="8464" width="27.28515625" style="42" customWidth="1"/>
    <col min="8465" max="8705" width="12.28515625" style="42"/>
    <col min="8706" max="8706" width="10" style="42" customWidth="1"/>
    <col min="8707" max="8707" width="18.42578125" style="42" customWidth="1"/>
    <col min="8708" max="8708" width="21.28515625" style="42" customWidth="1"/>
    <col min="8709" max="8709" width="14.140625" style="42" customWidth="1"/>
    <col min="8710" max="8711" width="37" style="42" customWidth="1"/>
    <col min="8712" max="8712" width="14.7109375" style="42" customWidth="1"/>
    <col min="8713" max="8713" width="0" style="42" hidden="1" customWidth="1"/>
    <col min="8714" max="8714" width="37" style="42" customWidth="1"/>
    <col min="8715" max="8715" width="12.28515625" style="42"/>
    <col min="8716" max="8716" width="14.42578125" style="42" customWidth="1"/>
    <col min="8717" max="8717" width="12.28515625" style="42"/>
    <col min="8718" max="8718" width="13.28515625" style="42" customWidth="1"/>
    <col min="8719" max="8719" width="12.28515625" style="42"/>
    <col min="8720" max="8720" width="27.28515625" style="42" customWidth="1"/>
    <col min="8721" max="8961" width="12.28515625" style="42"/>
    <col min="8962" max="8962" width="10" style="42" customWidth="1"/>
    <col min="8963" max="8963" width="18.42578125" style="42" customWidth="1"/>
    <col min="8964" max="8964" width="21.28515625" style="42" customWidth="1"/>
    <col min="8965" max="8965" width="14.140625" style="42" customWidth="1"/>
    <col min="8966" max="8967" width="37" style="42" customWidth="1"/>
    <col min="8968" max="8968" width="14.7109375" style="42" customWidth="1"/>
    <col min="8969" max="8969" width="0" style="42" hidden="1" customWidth="1"/>
    <col min="8970" max="8970" width="37" style="42" customWidth="1"/>
    <col min="8971" max="8971" width="12.28515625" style="42"/>
    <col min="8972" max="8972" width="14.42578125" style="42" customWidth="1"/>
    <col min="8973" max="8973" width="12.28515625" style="42"/>
    <col min="8974" max="8974" width="13.28515625" style="42" customWidth="1"/>
    <col min="8975" max="8975" width="12.28515625" style="42"/>
    <col min="8976" max="8976" width="27.28515625" style="42" customWidth="1"/>
    <col min="8977" max="9217" width="12.28515625" style="42"/>
    <col min="9218" max="9218" width="10" style="42" customWidth="1"/>
    <col min="9219" max="9219" width="18.42578125" style="42" customWidth="1"/>
    <col min="9220" max="9220" width="21.28515625" style="42" customWidth="1"/>
    <col min="9221" max="9221" width="14.140625" style="42" customWidth="1"/>
    <col min="9222" max="9223" width="37" style="42" customWidth="1"/>
    <col min="9224" max="9224" width="14.7109375" style="42" customWidth="1"/>
    <col min="9225" max="9225" width="0" style="42" hidden="1" customWidth="1"/>
    <col min="9226" max="9226" width="37" style="42" customWidth="1"/>
    <col min="9227" max="9227" width="12.28515625" style="42"/>
    <col min="9228" max="9228" width="14.42578125" style="42" customWidth="1"/>
    <col min="9229" max="9229" width="12.28515625" style="42"/>
    <col min="9230" max="9230" width="13.28515625" style="42" customWidth="1"/>
    <col min="9231" max="9231" width="12.28515625" style="42"/>
    <col min="9232" max="9232" width="27.28515625" style="42" customWidth="1"/>
    <col min="9233" max="9473" width="12.28515625" style="42"/>
    <col min="9474" max="9474" width="10" style="42" customWidth="1"/>
    <col min="9475" max="9475" width="18.42578125" style="42" customWidth="1"/>
    <col min="9476" max="9476" width="21.28515625" style="42" customWidth="1"/>
    <col min="9477" max="9477" width="14.140625" style="42" customWidth="1"/>
    <col min="9478" max="9479" width="37" style="42" customWidth="1"/>
    <col min="9480" max="9480" width="14.7109375" style="42" customWidth="1"/>
    <col min="9481" max="9481" width="0" style="42" hidden="1" customWidth="1"/>
    <col min="9482" max="9482" width="37" style="42" customWidth="1"/>
    <col min="9483" max="9483" width="12.28515625" style="42"/>
    <col min="9484" max="9484" width="14.42578125" style="42" customWidth="1"/>
    <col min="9485" max="9485" width="12.28515625" style="42"/>
    <col min="9486" max="9486" width="13.28515625" style="42" customWidth="1"/>
    <col min="9487" max="9487" width="12.28515625" style="42"/>
    <col min="9488" max="9488" width="27.28515625" style="42" customWidth="1"/>
    <col min="9489" max="9729" width="12.28515625" style="42"/>
    <col min="9730" max="9730" width="10" style="42" customWidth="1"/>
    <col min="9731" max="9731" width="18.42578125" style="42" customWidth="1"/>
    <col min="9732" max="9732" width="21.28515625" style="42" customWidth="1"/>
    <col min="9733" max="9733" width="14.140625" style="42" customWidth="1"/>
    <col min="9734" max="9735" width="37" style="42" customWidth="1"/>
    <col min="9736" max="9736" width="14.7109375" style="42" customWidth="1"/>
    <col min="9737" max="9737" width="0" style="42" hidden="1" customWidth="1"/>
    <col min="9738" max="9738" width="37" style="42" customWidth="1"/>
    <col min="9739" max="9739" width="12.28515625" style="42"/>
    <col min="9740" max="9740" width="14.42578125" style="42" customWidth="1"/>
    <col min="9741" max="9741" width="12.28515625" style="42"/>
    <col min="9742" max="9742" width="13.28515625" style="42" customWidth="1"/>
    <col min="9743" max="9743" width="12.28515625" style="42"/>
    <col min="9744" max="9744" width="27.28515625" style="42" customWidth="1"/>
    <col min="9745" max="9985" width="12.28515625" style="42"/>
    <col min="9986" max="9986" width="10" style="42" customWidth="1"/>
    <col min="9987" max="9987" width="18.42578125" style="42" customWidth="1"/>
    <col min="9988" max="9988" width="21.28515625" style="42" customWidth="1"/>
    <col min="9989" max="9989" width="14.140625" style="42" customWidth="1"/>
    <col min="9990" max="9991" width="37" style="42" customWidth="1"/>
    <col min="9992" max="9992" width="14.7109375" style="42" customWidth="1"/>
    <col min="9993" max="9993" width="0" style="42" hidden="1" customWidth="1"/>
    <col min="9994" max="9994" width="37" style="42" customWidth="1"/>
    <col min="9995" max="9995" width="12.28515625" style="42"/>
    <col min="9996" max="9996" width="14.42578125" style="42" customWidth="1"/>
    <col min="9997" max="9997" width="12.28515625" style="42"/>
    <col min="9998" max="9998" width="13.28515625" style="42" customWidth="1"/>
    <col min="9999" max="9999" width="12.28515625" style="42"/>
    <col min="10000" max="10000" width="27.28515625" style="42" customWidth="1"/>
    <col min="10001" max="10241" width="12.28515625" style="42"/>
    <col min="10242" max="10242" width="10" style="42" customWidth="1"/>
    <col min="10243" max="10243" width="18.42578125" style="42" customWidth="1"/>
    <col min="10244" max="10244" width="21.28515625" style="42" customWidth="1"/>
    <col min="10245" max="10245" width="14.140625" style="42" customWidth="1"/>
    <col min="10246" max="10247" width="37" style="42" customWidth="1"/>
    <col min="10248" max="10248" width="14.7109375" style="42" customWidth="1"/>
    <col min="10249" max="10249" width="0" style="42" hidden="1" customWidth="1"/>
    <col min="10250" max="10250" width="37" style="42" customWidth="1"/>
    <col min="10251" max="10251" width="12.28515625" style="42"/>
    <col min="10252" max="10252" width="14.42578125" style="42" customWidth="1"/>
    <col min="10253" max="10253" width="12.28515625" style="42"/>
    <col min="10254" max="10254" width="13.28515625" style="42" customWidth="1"/>
    <col min="10255" max="10255" width="12.28515625" style="42"/>
    <col min="10256" max="10256" width="27.28515625" style="42" customWidth="1"/>
    <col min="10257" max="10497" width="12.28515625" style="42"/>
    <col min="10498" max="10498" width="10" style="42" customWidth="1"/>
    <col min="10499" max="10499" width="18.42578125" style="42" customWidth="1"/>
    <col min="10500" max="10500" width="21.28515625" style="42" customWidth="1"/>
    <col min="10501" max="10501" width="14.140625" style="42" customWidth="1"/>
    <col min="10502" max="10503" width="37" style="42" customWidth="1"/>
    <col min="10504" max="10504" width="14.7109375" style="42" customWidth="1"/>
    <col min="10505" max="10505" width="0" style="42" hidden="1" customWidth="1"/>
    <col min="10506" max="10506" width="37" style="42" customWidth="1"/>
    <col min="10507" max="10507" width="12.28515625" style="42"/>
    <col min="10508" max="10508" width="14.42578125" style="42" customWidth="1"/>
    <col min="10509" max="10509" width="12.28515625" style="42"/>
    <col min="10510" max="10510" width="13.28515625" style="42" customWidth="1"/>
    <col min="10511" max="10511" width="12.28515625" style="42"/>
    <col min="10512" max="10512" width="27.28515625" style="42" customWidth="1"/>
    <col min="10513" max="10753" width="12.28515625" style="42"/>
    <col min="10754" max="10754" width="10" style="42" customWidth="1"/>
    <col min="10755" max="10755" width="18.42578125" style="42" customWidth="1"/>
    <col min="10756" max="10756" width="21.28515625" style="42" customWidth="1"/>
    <col min="10757" max="10757" width="14.140625" style="42" customWidth="1"/>
    <col min="10758" max="10759" width="37" style="42" customWidth="1"/>
    <col min="10760" max="10760" width="14.7109375" style="42" customWidth="1"/>
    <col min="10761" max="10761" width="0" style="42" hidden="1" customWidth="1"/>
    <col min="10762" max="10762" width="37" style="42" customWidth="1"/>
    <col min="10763" max="10763" width="12.28515625" style="42"/>
    <col min="10764" max="10764" width="14.42578125" style="42" customWidth="1"/>
    <col min="10765" max="10765" width="12.28515625" style="42"/>
    <col min="10766" max="10766" width="13.28515625" style="42" customWidth="1"/>
    <col min="10767" max="10767" width="12.28515625" style="42"/>
    <col min="10768" max="10768" width="27.28515625" style="42" customWidth="1"/>
    <col min="10769" max="11009" width="12.28515625" style="42"/>
    <col min="11010" max="11010" width="10" style="42" customWidth="1"/>
    <col min="11011" max="11011" width="18.42578125" style="42" customWidth="1"/>
    <col min="11012" max="11012" width="21.28515625" style="42" customWidth="1"/>
    <col min="11013" max="11013" width="14.140625" style="42" customWidth="1"/>
    <col min="11014" max="11015" width="37" style="42" customWidth="1"/>
    <col min="11016" max="11016" width="14.7109375" style="42" customWidth="1"/>
    <col min="11017" max="11017" width="0" style="42" hidden="1" customWidth="1"/>
    <col min="11018" max="11018" width="37" style="42" customWidth="1"/>
    <col min="11019" max="11019" width="12.28515625" style="42"/>
    <col min="11020" max="11020" width="14.42578125" style="42" customWidth="1"/>
    <col min="11021" max="11021" width="12.28515625" style="42"/>
    <col min="11022" max="11022" width="13.28515625" style="42" customWidth="1"/>
    <col min="11023" max="11023" width="12.28515625" style="42"/>
    <col min="11024" max="11024" width="27.28515625" style="42" customWidth="1"/>
    <col min="11025" max="11265" width="12.28515625" style="42"/>
    <col min="11266" max="11266" width="10" style="42" customWidth="1"/>
    <col min="11267" max="11267" width="18.42578125" style="42" customWidth="1"/>
    <col min="11268" max="11268" width="21.28515625" style="42" customWidth="1"/>
    <col min="11269" max="11269" width="14.140625" style="42" customWidth="1"/>
    <col min="11270" max="11271" width="37" style="42" customWidth="1"/>
    <col min="11272" max="11272" width="14.7109375" style="42" customWidth="1"/>
    <col min="11273" max="11273" width="0" style="42" hidden="1" customWidth="1"/>
    <col min="11274" max="11274" width="37" style="42" customWidth="1"/>
    <col min="11275" max="11275" width="12.28515625" style="42"/>
    <col min="11276" max="11276" width="14.42578125" style="42" customWidth="1"/>
    <col min="11277" max="11277" width="12.28515625" style="42"/>
    <col min="11278" max="11278" width="13.28515625" style="42" customWidth="1"/>
    <col min="11279" max="11279" width="12.28515625" style="42"/>
    <col min="11280" max="11280" width="27.28515625" style="42" customWidth="1"/>
    <col min="11281" max="11521" width="12.28515625" style="42"/>
    <col min="11522" max="11522" width="10" style="42" customWidth="1"/>
    <col min="11523" max="11523" width="18.42578125" style="42" customWidth="1"/>
    <col min="11524" max="11524" width="21.28515625" style="42" customWidth="1"/>
    <col min="11525" max="11525" width="14.140625" style="42" customWidth="1"/>
    <col min="11526" max="11527" width="37" style="42" customWidth="1"/>
    <col min="11528" max="11528" width="14.7109375" style="42" customWidth="1"/>
    <col min="11529" max="11529" width="0" style="42" hidden="1" customWidth="1"/>
    <col min="11530" max="11530" width="37" style="42" customWidth="1"/>
    <col min="11531" max="11531" width="12.28515625" style="42"/>
    <col min="11532" max="11532" width="14.42578125" style="42" customWidth="1"/>
    <col min="11533" max="11533" width="12.28515625" style="42"/>
    <col min="11534" max="11534" width="13.28515625" style="42" customWidth="1"/>
    <col min="11535" max="11535" width="12.28515625" style="42"/>
    <col min="11536" max="11536" width="27.28515625" style="42" customWidth="1"/>
    <col min="11537" max="11777" width="12.28515625" style="42"/>
    <col min="11778" max="11778" width="10" style="42" customWidth="1"/>
    <col min="11779" max="11779" width="18.42578125" style="42" customWidth="1"/>
    <col min="11780" max="11780" width="21.28515625" style="42" customWidth="1"/>
    <col min="11781" max="11781" width="14.140625" style="42" customWidth="1"/>
    <col min="11782" max="11783" width="37" style="42" customWidth="1"/>
    <col min="11784" max="11784" width="14.7109375" style="42" customWidth="1"/>
    <col min="11785" max="11785" width="0" style="42" hidden="1" customWidth="1"/>
    <col min="11786" max="11786" width="37" style="42" customWidth="1"/>
    <col min="11787" max="11787" width="12.28515625" style="42"/>
    <col min="11788" max="11788" width="14.42578125" style="42" customWidth="1"/>
    <col min="11789" max="11789" width="12.28515625" style="42"/>
    <col min="11790" max="11790" width="13.28515625" style="42" customWidth="1"/>
    <col min="11791" max="11791" width="12.28515625" style="42"/>
    <col min="11792" max="11792" width="27.28515625" style="42" customWidth="1"/>
    <col min="11793" max="12033" width="12.28515625" style="42"/>
    <col min="12034" max="12034" width="10" style="42" customWidth="1"/>
    <col min="12035" max="12035" width="18.42578125" style="42" customWidth="1"/>
    <col min="12036" max="12036" width="21.28515625" style="42" customWidth="1"/>
    <col min="12037" max="12037" width="14.140625" style="42" customWidth="1"/>
    <col min="12038" max="12039" width="37" style="42" customWidth="1"/>
    <col min="12040" max="12040" width="14.7109375" style="42" customWidth="1"/>
    <col min="12041" max="12041" width="0" style="42" hidden="1" customWidth="1"/>
    <col min="12042" max="12042" width="37" style="42" customWidth="1"/>
    <col min="12043" max="12043" width="12.28515625" style="42"/>
    <col min="12044" max="12044" width="14.42578125" style="42" customWidth="1"/>
    <col min="12045" max="12045" width="12.28515625" style="42"/>
    <col min="12046" max="12046" width="13.28515625" style="42" customWidth="1"/>
    <col min="12047" max="12047" width="12.28515625" style="42"/>
    <col min="12048" max="12048" width="27.28515625" style="42" customWidth="1"/>
    <col min="12049" max="12289" width="12.28515625" style="42"/>
    <col min="12290" max="12290" width="10" style="42" customWidth="1"/>
    <col min="12291" max="12291" width="18.42578125" style="42" customWidth="1"/>
    <col min="12292" max="12292" width="21.28515625" style="42" customWidth="1"/>
    <col min="12293" max="12293" width="14.140625" style="42" customWidth="1"/>
    <col min="12294" max="12295" width="37" style="42" customWidth="1"/>
    <col min="12296" max="12296" width="14.7109375" style="42" customWidth="1"/>
    <col min="12297" max="12297" width="0" style="42" hidden="1" customWidth="1"/>
    <col min="12298" max="12298" width="37" style="42" customWidth="1"/>
    <col min="12299" max="12299" width="12.28515625" style="42"/>
    <col min="12300" max="12300" width="14.42578125" style="42" customWidth="1"/>
    <col min="12301" max="12301" width="12.28515625" style="42"/>
    <col min="12302" max="12302" width="13.28515625" style="42" customWidth="1"/>
    <col min="12303" max="12303" width="12.28515625" style="42"/>
    <col min="12304" max="12304" width="27.28515625" style="42" customWidth="1"/>
    <col min="12305" max="12545" width="12.28515625" style="42"/>
    <col min="12546" max="12546" width="10" style="42" customWidth="1"/>
    <col min="12547" max="12547" width="18.42578125" style="42" customWidth="1"/>
    <col min="12548" max="12548" width="21.28515625" style="42" customWidth="1"/>
    <col min="12549" max="12549" width="14.140625" style="42" customWidth="1"/>
    <col min="12550" max="12551" width="37" style="42" customWidth="1"/>
    <col min="12552" max="12552" width="14.7109375" style="42" customWidth="1"/>
    <col min="12553" max="12553" width="0" style="42" hidden="1" customWidth="1"/>
    <col min="12554" max="12554" width="37" style="42" customWidth="1"/>
    <col min="12555" max="12555" width="12.28515625" style="42"/>
    <col min="12556" max="12556" width="14.42578125" style="42" customWidth="1"/>
    <col min="12557" max="12557" width="12.28515625" style="42"/>
    <col min="12558" max="12558" width="13.28515625" style="42" customWidth="1"/>
    <col min="12559" max="12559" width="12.28515625" style="42"/>
    <col min="12560" max="12560" width="27.28515625" style="42" customWidth="1"/>
    <col min="12561" max="12801" width="12.28515625" style="42"/>
    <col min="12802" max="12802" width="10" style="42" customWidth="1"/>
    <col min="12803" max="12803" width="18.42578125" style="42" customWidth="1"/>
    <col min="12804" max="12804" width="21.28515625" style="42" customWidth="1"/>
    <col min="12805" max="12805" width="14.140625" style="42" customWidth="1"/>
    <col min="12806" max="12807" width="37" style="42" customWidth="1"/>
    <col min="12808" max="12808" width="14.7109375" style="42" customWidth="1"/>
    <col min="12809" max="12809" width="0" style="42" hidden="1" customWidth="1"/>
    <col min="12810" max="12810" width="37" style="42" customWidth="1"/>
    <col min="12811" max="12811" width="12.28515625" style="42"/>
    <col min="12812" max="12812" width="14.42578125" style="42" customWidth="1"/>
    <col min="12813" max="12813" width="12.28515625" style="42"/>
    <col min="12814" max="12814" width="13.28515625" style="42" customWidth="1"/>
    <col min="12815" max="12815" width="12.28515625" style="42"/>
    <col min="12816" max="12816" width="27.28515625" style="42" customWidth="1"/>
    <col min="12817" max="13057" width="12.28515625" style="42"/>
    <col min="13058" max="13058" width="10" style="42" customWidth="1"/>
    <col min="13059" max="13059" width="18.42578125" style="42" customWidth="1"/>
    <col min="13060" max="13060" width="21.28515625" style="42" customWidth="1"/>
    <col min="13061" max="13061" width="14.140625" style="42" customWidth="1"/>
    <col min="13062" max="13063" width="37" style="42" customWidth="1"/>
    <col min="13064" max="13064" width="14.7109375" style="42" customWidth="1"/>
    <col min="13065" max="13065" width="0" style="42" hidden="1" customWidth="1"/>
    <col min="13066" max="13066" width="37" style="42" customWidth="1"/>
    <col min="13067" max="13067" width="12.28515625" style="42"/>
    <col min="13068" max="13068" width="14.42578125" style="42" customWidth="1"/>
    <col min="13069" max="13069" width="12.28515625" style="42"/>
    <col min="13070" max="13070" width="13.28515625" style="42" customWidth="1"/>
    <col min="13071" max="13071" width="12.28515625" style="42"/>
    <col min="13072" max="13072" width="27.28515625" style="42" customWidth="1"/>
    <col min="13073" max="13313" width="12.28515625" style="42"/>
    <col min="13314" max="13314" width="10" style="42" customWidth="1"/>
    <col min="13315" max="13315" width="18.42578125" style="42" customWidth="1"/>
    <col min="13316" max="13316" width="21.28515625" style="42" customWidth="1"/>
    <col min="13317" max="13317" width="14.140625" style="42" customWidth="1"/>
    <col min="13318" max="13319" width="37" style="42" customWidth="1"/>
    <col min="13320" max="13320" width="14.7109375" style="42" customWidth="1"/>
    <col min="13321" max="13321" width="0" style="42" hidden="1" customWidth="1"/>
    <col min="13322" max="13322" width="37" style="42" customWidth="1"/>
    <col min="13323" max="13323" width="12.28515625" style="42"/>
    <col min="13324" max="13324" width="14.42578125" style="42" customWidth="1"/>
    <col min="13325" max="13325" width="12.28515625" style="42"/>
    <col min="13326" max="13326" width="13.28515625" style="42" customWidth="1"/>
    <col min="13327" max="13327" width="12.28515625" style="42"/>
    <col min="13328" max="13328" width="27.28515625" style="42" customWidth="1"/>
    <col min="13329" max="13569" width="12.28515625" style="42"/>
    <col min="13570" max="13570" width="10" style="42" customWidth="1"/>
    <col min="13571" max="13571" width="18.42578125" style="42" customWidth="1"/>
    <col min="13572" max="13572" width="21.28515625" style="42" customWidth="1"/>
    <col min="13573" max="13573" width="14.140625" style="42" customWidth="1"/>
    <col min="13574" max="13575" width="37" style="42" customWidth="1"/>
    <col min="13576" max="13576" width="14.7109375" style="42" customWidth="1"/>
    <col min="13577" max="13577" width="0" style="42" hidden="1" customWidth="1"/>
    <col min="13578" max="13578" width="37" style="42" customWidth="1"/>
    <col min="13579" max="13579" width="12.28515625" style="42"/>
    <col min="13580" max="13580" width="14.42578125" style="42" customWidth="1"/>
    <col min="13581" max="13581" width="12.28515625" style="42"/>
    <col min="13582" max="13582" width="13.28515625" style="42" customWidth="1"/>
    <col min="13583" max="13583" width="12.28515625" style="42"/>
    <col min="13584" max="13584" width="27.28515625" style="42" customWidth="1"/>
    <col min="13585" max="13825" width="12.28515625" style="42"/>
    <col min="13826" max="13826" width="10" style="42" customWidth="1"/>
    <col min="13827" max="13827" width="18.42578125" style="42" customWidth="1"/>
    <col min="13828" max="13828" width="21.28515625" style="42" customWidth="1"/>
    <col min="13829" max="13829" width="14.140625" style="42" customWidth="1"/>
    <col min="13830" max="13831" width="37" style="42" customWidth="1"/>
    <col min="13832" max="13832" width="14.7109375" style="42" customWidth="1"/>
    <col min="13833" max="13833" width="0" style="42" hidden="1" customWidth="1"/>
    <col min="13834" max="13834" width="37" style="42" customWidth="1"/>
    <col min="13835" max="13835" width="12.28515625" style="42"/>
    <col min="13836" max="13836" width="14.42578125" style="42" customWidth="1"/>
    <col min="13837" max="13837" width="12.28515625" style="42"/>
    <col min="13838" max="13838" width="13.28515625" style="42" customWidth="1"/>
    <col min="13839" max="13839" width="12.28515625" style="42"/>
    <col min="13840" max="13840" width="27.28515625" style="42" customWidth="1"/>
    <col min="13841" max="14081" width="12.28515625" style="42"/>
    <col min="14082" max="14082" width="10" style="42" customWidth="1"/>
    <col min="14083" max="14083" width="18.42578125" style="42" customWidth="1"/>
    <col min="14084" max="14084" width="21.28515625" style="42" customWidth="1"/>
    <col min="14085" max="14085" width="14.140625" style="42" customWidth="1"/>
    <col min="14086" max="14087" width="37" style="42" customWidth="1"/>
    <col min="14088" max="14088" width="14.7109375" style="42" customWidth="1"/>
    <col min="14089" max="14089" width="0" style="42" hidden="1" customWidth="1"/>
    <col min="14090" max="14090" width="37" style="42" customWidth="1"/>
    <col min="14091" max="14091" width="12.28515625" style="42"/>
    <col min="14092" max="14092" width="14.42578125" style="42" customWidth="1"/>
    <col min="14093" max="14093" width="12.28515625" style="42"/>
    <col min="14094" max="14094" width="13.28515625" style="42" customWidth="1"/>
    <col min="14095" max="14095" width="12.28515625" style="42"/>
    <col min="14096" max="14096" width="27.28515625" style="42" customWidth="1"/>
    <col min="14097" max="14337" width="12.28515625" style="42"/>
    <col min="14338" max="14338" width="10" style="42" customWidth="1"/>
    <col min="14339" max="14339" width="18.42578125" style="42" customWidth="1"/>
    <col min="14340" max="14340" width="21.28515625" style="42" customWidth="1"/>
    <col min="14341" max="14341" width="14.140625" style="42" customWidth="1"/>
    <col min="14342" max="14343" width="37" style="42" customWidth="1"/>
    <col min="14344" max="14344" width="14.7109375" style="42" customWidth="1"/>
    <col min="14345" max="14345" width="0" style="42" hidden="1" customWidth="1"/>
    <col min="14346" max="14346" width="37" style="42" customWidth="1"/>
    <col min="14347" max="14347" width="12.28515625" style="42"/>
    <col min="14348" max="14348" width="14.42578125" style="42" customWidth="1"/>
    <col min="14349" max="14349" width="12.28515625" style="42"/>
    <col min="14350" max="14350" width="13.28515625" style="42" customWidth="1"/>
    <col min="14351" max="14351" width="12.28515625" style="42"/>
    <col min="14352" max="14352" width="27.28515625" style="42" customWidth="1"/>
    <col min="14353" max="14593" width="12.28515625" style="42"/>
    <col min="14594" max="14594" width="10" style="42" customWidth="1"/>
    <col min="14595" max="14595" width="18.42578125" style="42" customWidth="1"/>
    <col min="14596" max="14596" width="21.28515625" style="42" customWidth="1"/>
    <col min="14597" max="14597" width="14.140625" style="42" customWidth="1"/>
    <col min="14598" max="14599" width="37" style="42" customWidth="1"/>
    <col min="14600" max="14600" width="14.7109375" style="42" customWidth="1"/>
    <col min="14601" max="14601" width="0" style="42" hidden="1" customWidth="1"/>
    <col min="14602" max="14602" width="37" style="42" customWidth="1"/>
    <col min="14603" max="14603" width="12.28515625" style="42"/>
    <col min="14604" max="14604" width="14.42578125" style="42" customWidth="1"/>
    <col min="14605" max="14605" width="12.28515625" style="42"/>
    <col min="14606" max="14606" width="13.28515625" style="42" customWidth="1"/>
    <col min="14607" max="14607" width="12.28515625" style="42"/>
    <col min="14608" max="14608" width="27.28515625" style="42" customWidth="1"/>
    <col min="14609" max="14849" width="12.28515625" style="42"/>
    <col min="14850" max="14850" width="10" style="42" customWidth="1"/>
    <col min="14851" max="14851" width="18.42578125" style="42" customWidth="1"/>
    <col min="14852" max="14852" width="21.28515625" style="42" customWidth="1"/>
    <col min="14853" max="14853" width="14.140625" style="42" customWidth="1"/>
    <col min="14854" max="14855" width="37" style="42" customWidth="1"/>
    <col min="14856" max="14856" width="14.7109375" style="42" customWidth="1"/>
    <col min="14857" max="14857" width="0" style="42" hidden="1" customWidth="1"/>
    <col min="14858" max="14858" width="37" style="42" customWidth="1"/>
    <col min="14859" max="14859" width="12.28515625" style="42"/>
    <col min="14860" max="14860" width="14.42578125" style="42" customWidth="1"/>
    <col min="14861" max="14861" width="12.28515625" style="42"/>
    <col min="14862" max="14862" width="13.28515625" style="42" customWidth="1"/>
    <col min="14863" max="14863" width="12.28515625" style="42"/>
    <col min="14864" max="14864" width="27.28515625" style="42" customWidth="1"/>
    <col min="14865" max="15105" width="12.28515625" style="42"/>
    <col min="15106" max="15106" width="10" style="42" customWidth="1"/>
    <col min="15107" max="15107" width="18.42578125" style="42" customWidth="1"/>
    <col min="15108" max="15108" width="21.28515625" style="42" customWidth="1"/>
    <col min="15109" max="15109" width="14.140625" style="42" customWidth="1"/>
    <col min="15110" max="15111" width="37" style="42" customWidth="1"/>
    <col min="15112" max="15112" width="14.7109375" style="42" customWidth="1"/>
    <col min="15113" max="15113" width="0" style="42" hidden="1" customWidth="1"/>
    <col min="15114" max="15114" width="37" style="42" customWidth="1"/>
    <col min="15115" max="15115" width="12.28515625" style="42"/>
    <col min="15116" max="15116" width="14.42578125" style="42" customWidth="1"/>
    <col min="15117" max="15117" width="12.28515625" style="42"/>
    <col min="15118" max="15118" width="13.28515625" style="42" customWidth="1"/>
    <col min="15119" max="15119" width="12.28515625" style="42"/>
    <col min="15120" max="15120" width="27.28515625" style="42" customWidth="1"/>
    <col min="15121" max="15361" width="12.28515625" style="42"/>
    <col min="15362" max="15362" width="10" style="42" customWidth="1"/>
    <col min="15363" max="15363" width="18.42578125" style="42" customWidth="1"/>
    <col min="15364" max="15364" width="21.28515625" style="42" customWidth="1"/>
    <col min="15365" max="15365" width="14.140625" style="42" customWidth="1"/>
    <col min="15366" max="15367" width="37" style="42" customWidth="1"/>
    <col min="15368" max="15368" width="14.7109375" style="42" customWidth="1"/>
    <col min="15369" max="15369" width="0" style="42" hidden="1" customWidth="1"/>
    <col min="15370" max="15370" width="37" style="42" customWidth="1"/>
    <col min="15371" max="15371" width="12.28515625" style="42"/>
    <col min="15372" max="15372" width="14.42578125" style="42" customWidth="1"/>
    <col min="15373" max="15373" width="12.28515625" style="42"/>
    <col min="15374" max="15374" width="13.28515625" style="42" customWidth="1"/>
    <col min="15375" max="15375" width="12.28515625" style="42"/>
    <col min="15376" max="15376" width="27.28515625" style="42" customWidth="1"/>
    <col min="15377" max="15617" width="12.28515625" style="42"/>
    <col min="15618" max="15618" width="10" style="42" customWidth="1"/>
    <col min="15619" max="15619" width="18.42578125" style="42" customWidth="1"/>
    <col min="15620" max="15620" width="21.28515625" style="42" customWidth="1"/>
    <col min="15621" max="15621" width="14.140625" style="42" customWidth="1"/>
    <col min="15622" max="15623" width="37" style="42" customWidth="1"/>
    <col min="15624" max="15624" width="14.7109375" style="42" customWidth="1"/>
    <col min="15625" max="15625" width="0" style="42" hidden="1" customWidth="1"/>
    <col min="15626" max="15626" width="37" style="42" customWidth="1"/>
    <col min="15627" max="15627" width="12.28515625" style="42"/>
    <col min="15628" max="15628" width="14.42578125" style="42" customWidth="1"/>
    <col min="15629" max="15629" width="12.28515625" style="42"/>
    <col min="15630" max="15630" width="13.28515625" style="42" customWidth="1"/>
    <col min="15631" max="15631" width="12.28515625" style="42"/>
    <col min="15632" max="15632" width="27.28515625" style="42" customWidth="1"/>
    <col min="15633" max="15873" width="12.28515625" style="42"/>
    <col min="15874" max="15874" width="10" style="42" customWidth="1"/>
    <col min="15875" max="15875" width="18.42578125" style="42" customWidth="1"/>
    <col min="15876" max="15876" width="21.28515625" style="42" customWidth="1"/>
    <col min="15877" max="15877" width="14.140625" style="42" customWidth="1"/>
    <col min="15878" max="15879" width="37" style="42" customWidth="1"/>
    <col min="15880" max="15880" width="14.7109375" style="42" customWidth="1"/>
    <col min="15881" max="15881" width="0" style="42" hidden="1" customWidth="1"/>
    <col min="15882" max="15882" width="37" style="42" customWidth="1"/>
    <col min="15883" max="15883" width="12.28515625" style="42"/>
    <col min="15884" max="15884" width="14.42578125" style="42" customWidth="1"/>
    <col min="15885" max="15885" width="12.28515625" style="42"/>
    <col min="15886" max="15886" width="13.28515625" style="42" customWidth="1"/>
    <col min="15887" max="15887" width="12.28515625" style="42"/>
    <col min="15888" max="15888" width="27.28515625" style="42" customWidth="1"/>
    <col min="15889" max="16129" width="12.28515625" style="42"/>
    <col min="16130" max="16130" width="10" style="42" customWidth="1"/>
    <col min="16131" max="16131" width="18.42578125" style="42" customWidth="1"/>
    <col min="16132" max="16132" width="21.28515625" style="42" customWidth="1"/>
    <col min="16133" max="16133" width="14.140625" style="42" customWidth="1"/>
    <col min="16134" max="16135" width="37" style="42" customWidth="1"/>
    <col min="16136" max="16136" width="14.7109375" style="42" customWidth="1"/>
    <col min="16137" max="16137" width="0" style="42" hidden="1" customWidth="1"/>
    <col min="16138" max="16138" width="37" style="42" customWidth="1"/>
    <col min="16139" max="16139" width="12.28515625" style="42"/>
    <col min="16140" max="16140" width="14.42578125" style="42" customWidth="1"/>
    <col min="16141" max="16141" width="12.28515625" style="42"/>
    <col min="16142" max="16142" width="13.28515625" style="42" customWidth="1"/>
    <col min="16143" max="16143" width="12.28515625" style="42"/>
    <col min="16144" max="16144" width="27.28515625" style="42" customWidth="1"/>
    <col min="16145" max="16384" width="12.28515625" style="42"/>
  </cols>
  <sheetData>
    <row r="1" spans="1:16" s="55" customFormat="1" ht="39" x14ac:dyDescent="0.25">
      <c r="A1" s="50" t="s">
        <v>4</v>
      </c>
      <c r="B1" s="50" t="s">
        <v>5</v>
      </c>
      <c r="C1" s="50" t="s">
        <v>33</v>
      </c>
      <c r="D1" s="50" t="s">
        <v>20</v>
      </c>
      <c r="E1" s="50" t="s">
        <v>7</v>
      </c>
      <c r="F1" s="50" t="s">
        <v>8</v>
      </c>
      <c r="G1" s="50" t="s">
        <v>145</v>
      </c>
      <c r="H1" s="50" t="s">
        <v>9</v>
      </c>
      <c r="I1" s="50" t="s">
        <v>10</v>
      </c>
      <c r="J1" s="50" t="s">
        <v>11</v>
      </c>
      <c r="K1" s="129" t="s">
        <v>12</v>
      </c>
      <c r="L1" s="129" t="s">
        <v>13</v>
      </c>
      <c r="M1" s="51" t="s">
        <v>14</v>
      </c>
      <c r="N1" s="52" t="s">
        <v>15</v>
      </c>
      <c r="O1" s="53" t="s">
        <v>16</v>
      </c>
      <c r="P1" s="54" t="s">
        <v>17</v>
      </c>
    </row>
    <row r="2" spans="1:16" ht="76.5" x14ac:dyDescent="0.25">
      <c r="A2" s="123">
        <v>1</v>
      </c>
      <c r="B2" s="123" t="s">
        <v>45</v>
      </c>
      <c r="C2" s="123" t="s">
        <v>216</v>
      </c>
      <c r="D2" s="80"/>
      <c r="E2" s="123" t="s">
        <v>217</v>
      </c>
      <c r="F2" s="123" t="s">
        <v>218</v>
      </c>
      <c r="G2" s="123" t="s">
        <v>219</v>
      </c>
      <c r="H2" s="123" t="s">
        <v>61</v>
      </c>
      <c r="I2" s="123" t="s">
        <v>220</v>
      </c>
      <c r="J2" s="124"/>
      <c r="K2" s="120"/>
      <c r="L2" s="120"/>
      <c r="M2" s="123"/>
      <c r="N2" s="124"/>
      <c r="O2" s="124"/>
      <c r="P2" s="124"/>
    </row>
    <row r="3" spans="1:16" ht="25.5" x14ac:dyDescent="0.25">
      <c r="A3" s="123">
        <v>2</v>
      </c>
      <c r="B3" s="123" t="s">
        <v>45</v>
      </c>
      <c r="C3" s="123" t="s">
        <v>221</v>
      </c>
      <c r="D3" s="81"/>
      <c r="E3" s="123" t="s">
        <v>222</v>
      </c>
      <c r="F3" s="123" t="s">
        <v>223</v>
      </c>
      <c r="G3" s="123" t="s">
        <v>224</v>
      </c>
      <c r="H3" s="123" t="s">
        <v>61</v>
      </c>
      <c r="I3" s="123" t="s">
        <v>220</v>
      </c>
      <c r="J3" s="123"/>
      <c r="K3" s="120"/>
      <c r="L3" s="120"/>
      <c r="M3" s="123"/>
      <c r="N3" s="124"/>
      <c r="O3" s="124"/>
      <c r="P3" s="124"/>
    </row>
    <row r="4" spans="1:16" ht="102" x14ac:dyDescent="0.25">
      <c r="A4" s="123">
        <v>1</v>
      </c>
      <c r="B4" s="123" t="s">
        <v>24</v>
      </c>
      <c r="C4" s="123" t="s">
        <v>225</v>
      </c>
      <c r="D4" s="81">
        <v>17524.560000000001</v>
      </c>
      <c r="E4" s="123" t="s">
        <v>226</v>
      </c>
      <c r="F4" s="123" t="s">
        <v>227</v>
      </c>
      <c r="G4" s="123" t="s">
        <v>228</v>
      </c>
      <c r="H4" s="123" t="s">
        <v>61</v>
      </c>
      <c r="I4" s="123" t="s">
        <v>220</v>
      </c>
      <c r="J4" s="123"/>
      <c r="K4" s="120"/>
      <c r="L4" s="120"/>
      <c r="M4" s="123"/>
      <c r="N4" s="124"/>
      <c r="O4" s="124"/>
      <c r="P4" s="124"/>
    </row>
    <row r="5" spans="1:16" ht="25.5" x14ac:dyDescent="0.25">
      <c r="A5" s="123">
        <v>2</v>
      </c>
      <c r="B5" s="123" t="s">
        <v>229</v>
      </c>
      <c r="C5" s="123" t="s">
        <v>230</v>
      </c>
      <c r="D5" s="81">
        <v>100000</v>
      </c>
      <c r="E5" s="123"/>
      <c r="F5" s="123" t="s">
        <v>231</v>
      </c>
      <c r="G5" s="123"/>
      <c r="H5" s="123" t="s">
        <v>61</v>
      </c>
      <c r="I5" s="121" t="s">
        <v>220</v>
      </c>
      <c r="J5" s="123"/>
      <c r="K5" s="120"/>
      <c r="L5" s="120"/>
      <c r="M5" s="123"/>
      <c r="N5" s="124"/>
      <c r="O5" s="124"/>
      <c r="P5" s="124"/>
    </row>
    <row r="6" spans="1:16" ht="102" x14ac:dyDescent="0.25">
      <c r="A6" s="123">
        <v>1</v>
      </c>
      <c r="B6" s="123" t="s">
        <v>229</v>
      </c>
      <c r="C6" s="123" t="s">
        <v>232</v>
      </c>
      <c r="D6" s="81">
        <v>20000</v>
      </c>
      <c r="E6" s="123" t="s">
        <v>233</v>
      </c>
      <c r="F6" s="123" t="s">
        <v>234</v>
      </c>
      <c r="G6" s="123" t="s">
        <v>235</v>
      </c>
      <c r="H6" s="123" t="s">
        <v>61</v>
      </c>
      <c r="I6" s="121"/>
      <c r="J6" s="123"/>
      <c r="K6" s="120"/>
      <c r="L6" s="120"/>
      <c r="M6" s="123"/>
      <c r="N6" s="124"/>
      <c r="O6" s="124"/>
      <c r="P6" s="124"/>
    </row>
    <row r="7" spans="1:16" ht="89.25" x14ac:dyDescent="0.25">
      <c r="A7" s="123">
        <v>3</v>
      </c>
      <c r="B7" s="123" t="s">
        <v>236</v>
      </c>
      <c r="C7" s="123" t="s">
        <v>237</v>
      </c>
      <c r="D7" s="81">
        <v>1000000</v>
      </c>
      <c r="E7" s="123" t="s">
        <v>330</v>
      </c>
      <c r="F7" s="123" t="s">
        <v>238</v>
      </c>
      <c r="G7" s="123" t="s">
        <v>239</v>
      </c>
      <c r="H7" s="123" t="s">
        <v>61</v>
      </c>
      <c r="I7" s="121"/>
      <c r="J7" s="123"/>
      <c r="K7" s="120"/>
      <c r="L7" s="120"/>
      <c r="M7" s="123"/>
      <c r="N7" s="124"/>
      <c r="O7" s="124"/>
      <c r="P7" s="124"/>
    </row>
    <row r="8" spans="1:16" ht="102" x14ac:dyDescent="0.25">
      <c r="A8" s="123">
        <v>4</v>
      </c>
      <c r="B8" s="123" t="s">
        <v>125</v>
      </c>
      <c r="C8" s="123" t="s">
        <v>240</v>
      </c>
      <c r="D8" s="81">
        <v>100000</v>
      </c>
      <c r="E8" s="123" t="s">
        <v>329</v>
      </c>
      <c r="F8" s="123" t="s">
        <v>241</v>
      </c>
      <c r="G8" s="123" t="s">
        <v>242</v>
      </c>
      <c r="H8" s="123" t="s">
        <v>61</v>
      </c>
      <c r="I8" s="123" t="s">
        <v>220</v>
      </c>
      <c r="J8" s="123"/>
      <c r="K8" s="120"/>
      <c r="L8" s="120"/>
      <c r="M8" s="123"/>
      <c r="N8" s="124"/>
      <c r="O8" s="124"/>
      <c r="P8" s="124"/>
    </row>
    <row r="9" spans="1:16" ht="63.75" x14ac:dyDescent="0.25">
      <c r="A9" s="123">
        <v>2</v>
      </c>
      <c r="B9" s="123" t="s">
        <v>134</v>
      </c>
      <c r="C9" s="123" t="s">
        <v>243</v>
      </c>
      <c r="D9" s="81">
        <v>2000000</v>
      </c>
      <c r="E9" s="123" t="s">
        <v>325</v>
      </c>
      <c r="F9" s="123" t="s">
        <v>244</v>
      </c>
      <c r="G9" s="123"/>
      <c r="H9" s="123" t="s">
        <v>61</v>
      </c>
      <c r="I9" s="123" t="s">
        <v>220</v>
      </c>
      <c r="J9" s="124"/>
      <c r="K9" s="120"/>
      <c r="L9" s="120"/>
      <c r="M9" s="123"/>
      <c r="N9" s="124"/>
      <c r="O9" s="124"/>
      <c r="P9" s="124"/>
    </row>
    <row r="10" spans="1:16" ht="76.5" x14ac:dyDescent="0.25">
      <c r="A10" s="130">
        <v>1</v>
      </c>
      <c r="B10" s="130" t="s">
        <v>134</v>
      </c>
      <c r="C10" s="130" t="s">
        <v>245</v>
      </c>
      <c r="D10" s="85">
        <v>40000</v>
      </c>
      <c r="E10" s="130" t="s">
        <v>327</v>
      </c>
      <c r="F10" s="130" t="s">
        <v>246</v>
      </c>
      <c r="G10" s="130" t="s">
        <v>247</v>
      </c>
      <c r="H10" s="130" t="s">
        <v>18</v>
      </c>
      <c r="I10" s="86"/>
      <c r="J10" s="130"/>
      <c r="K10" s="82" t="s">
        <v>248</v>
      </c>
      <c r="L10" s="82" t="s">
        <v>18</v>
      </c>
      <c r="M10" s="123" t="s">
        <v>249</v>
      </c>
      <c r="N10" s="124"/>
      <c r="O10" s="124"/>
      <c r="P10" s="124"/>
    </row>
    <row r="11" spans="1:16" ht="178.5" x14ac:dyDescent="0.25">
      <c r="A11" s="130">
        <v>2</v>
      </c>
      <c r="B11" s="130" t="s">
        <v>134</v>
      </c>
      <c r="C11" s="130" t="s">
        <v>250</v>
      </c>
      <c r="D11" s="85">
        <v>80000</v>
      </c>
      <c r="E11" s="130" t="s">
        <v>328</v>
      </c>
      <c r="F11" s="130" t="s">
        <v>251</v>
      </c>
      <c r="G11" s="130" t="s">
        <v>252</v>
      </c>
      <c r="H11" s="130" t="s">
        <v>18</v>
      </c>
      <c r="I11" s="86"/>
      <c r="J11" s="130"/>
      <c r="K11" s="82" t="s">
        <v>253</v>
      </c>
      <c r="L11" s="82" t="s">
        <v>18</v>
      </c>
      <c r="M11" s="123" t="s">
        <v>133</v>
      </c>
      <c r="N11" s="124"/>
      <c r="O11" s="124"/>
      <c r="P11" s="124"/>
    </row>
    <row r="12" spans="1:16" ht="76.5" x14ac:dyDescent="0.25">
      <c r="A12" s="123" t="s">
        <v>22</v>
      </c>
      <c r="B12" s="122" t="s">
        <v>254</v>
      </c>
      <c r="C12" s="122" t="s">
        <v>255</v>
      </c>
      <c r="D12" s="81">
        <v>50000</v>
      </c>
      <c r="E12" s="122" t="s">
        <v>256</v>
      </c>
      <c r="F12" s="123"/>
      <c r="G12" s="123"/>
      <c r="H12" s="123" t="s">
        <v>61</v>
      </c>
      <c r="I12" s="123"/>
      <c r="J12" s="124"/>
      <c r="K12" s="120"/>
      <c r="L12" s="120"/>
      <c r="M12" s="123"/>
      <c r="N12" s="124"/>
      <c r="O12" s="124"/>
      <c r="P12" s="124"/>
    </row>
    <row r="13" spans="1:16" ht="102" x14ac:dyDescent="0.25">
      <c r="A13" s="134" t="s">
        <v>18</v>
      </c>
      <c r="B13" s="125" t="s">
        <v>254</v>
      </c>
      <c r="C13" s="125" t="s">
        <v>257</v>
      </c>
      <c r="D13" s="93">
        <v>5000</v>
      </c>
      <c r="E13" s="125" t="s">
        <v>326</v>
      </c>
      <c r="F13" s="134" t="s">
        <v>258</v>
      </c>
      <c r="G13" s="134" t="s">
        <v>259</v>
      </c>
      <c r="H13" s="134" t="s">
        <v>18</v>
      </c>
      <c r="I13" s="94"/>
      <c r="J13" s="134"/>
      <c r="K13" s="92" t="s">
        <v>260</v>
      </c>
      <c r="L13" s="92" t="s">
        <v>23</v>
      </c>
      <c r="M13" s="123" t="s">
        <v>133</v>
      </c>
      <c r="N13" s="124"/>
      <c r="O13" s="124"/>
      <c r="P13" s="124"/>
    </row>
    <row r="14" spans="1:16" ht="102" x14ac:dyDescent="0.25">
      <c r="A14" s="130" t="s">
        <v>22</v>
      </c>
      <c r="B14" s="131" t="s">
        <v>254</v>
      </c>
      <c r="C14" s="131" t="s">
        <v>261</v>
      </c>
      <c r="D14" s="85">
        <v>2500</v>
      </c>
      <c r="E14" s="131" t="s">
        <v>262</v>
      </c>
      <c r="F14" s="130"/>
      <c r="G14" s="132"/>
      <c r="H14" s="130" t="s">
        <v>18</v>
      </c>
      <c r="I14" s="86"/>
      <c r="J14" s="130"/>
      <c r="K14" s="82" t="s">
        <v>263</v>
      </c>
      <c r="L14" s="82" t="s">
        <v>18</v>
      </c>
      <c r="M14" s="123" t="s">
        <v>264</v>
      </c>
      <c r="N14" s="124"/>
      <c r="O14" s="124"/>
      <c r="P14" s="124"/>
    </row>
    <row r="15" spans="1:16" ht="25.5" x14ac:dyDescent="0.25">
      <c r="A15" s="123" t="s">
        <v>22</v>
      </c>
      <c r="B15" s="122" t="s">
        <v>265</v>
      </c>
      <c r="C15" s="122" t="s">
        <v>266</v>
      </c>
      <c r="D15" s="81">
        <v>20000</v>
      </c>
      <c r="E15" s="122" t="s">
        <v>267</v>
      </c>
      <c r="F15" s="123"/>
      <c r="G15" s="119"/>
      <c r="H15" s="123" t="s">
        <v>61</v>
      </c>
      <c r="I15" s="121"/>
      <c r="J15" s="123"/>
      <c r="K15" s="120"/>
      <c r="L15" s="120"/>
      <c r="M15" s="123"/>
      <c r="N15" s="124"/>
      <c r="O15" s="124"/>
      <c r="P15" s="123"/>
    </row>
    <row r="16" spans="1:16" ht="102" x14ac:dyDescent="0.25">
      <c r="A16" s="130" t="s">
        <v>18</v>
      </c>
      <c r="B16" s="131" t="s">
        <v>265</v>
      </c>
      <c r="C16" s="131" t="s">
        <v>268</v>
      </c>
      <c r="D16" s="85">
        <v>20000</v>
      </c>
      <c r="E16" s="131" t="s">
        <v>269</v>
      </c>
      <c r="F16" s="130" t="s">
        <v>270</v>
      </c>
      <c r="G16" s="132"/>
      <c r="H16" s="130" t="s">
        <v>18</v>
      </c>
      <c r="I16" s="130" t="s">
        <v>271</v>
      </c>
      <c r="J16" s="130"/>
      <c r="K16" s="82" t="s">
        <v>272</v>
      </c>
      <c r="L16" s="82" t="s">
        <v>18</v>
      </c>
      <c r="M16" s="123" t="s">
        <v>264</v>
      </c>
      <c r="N16" s="124"/>
      <c r="O16" s="124"/>
      <c r="P16" s="124"/>
    </row>
    <row r="17" spans="1:16" ht="25.5" x14ac:dyDescent="0.25">
      <c r="A17" s="123" t="s">
        <v>22</v>
      </c>
      <c r="B17" s="122" t="s">
        <v>265</v>
      </c>
      <c r="C17" s="122" t="s">
        <v>273</v>
      </c>
      <c r="D17" s="81">
        <v>96000</v>
      </c>
      <c r="E17" s="122" t="s">
        <v>274</v>
      </c>
      <c r="F17" s="123"/>
      <c r="G17" s="119"/>
      <c r="H17" s="123" t="s">
        <v>61</v>
      </c>
      <c r="I17" s="121"/>
      <c r="J17" s="123"/>
      <c r="K17" s="120"/>
      <c r="L17" s="120"/>
      <c r="M17" s="123"/>
      <c r="N17" s="124"/>
      <c r="O17" s="124"/>
      <c r="P17" s="124"/>
    </row>
    <row r="18" spans="1:16" ht="63.75" x14ac:dyDescent="0.25">
      <c r="A18" s="123" t="s">
        <v>22</v>
      </c>
      <c r="B18" s="122" t="s">
        <v>265</v>
      </c>
      <c r="C18" s="122" t="s">
        <v>275</v>
      </c>
      <c r="D18" s="81"/>
      <c r="E18" s="122" t="s">
        <v>276</v>
      </c>
      <c r="F18" s="123"/>
      <c r="G18" s="119"/>
      <c r="H18" s="123" t="s">
        <v>61</v>
      </c>
      <c r="I18" s="123" t="s">
        <v>277</v>
      </c>
      <c r="J18" s="123"/>
      <c r="K18" s="120"/>
      <c r="L18" s="120"/>
      <c r="M18" s="123"/>
      <c r="N18" s="124"/>
      <c r="O18" s="124"/>
      <c r="P18" s="124"/>
    </row>
    <row r="19" spans="1:16" ht="102" x14ac:dyDescent="0.25">
      <c r="A19" s="130" t="s">
        <v>18</v>
      </c>
      <c r="B19" s="131" t="s">
        <v>265</v>
      </c>
      <c r="C19" s="131" t="s">
        <v>278</v>
      </c>
      <c r="D19" s="85">
        <v>200000</v>
      </c>
      <c r="E19" s="131" t="s">
        <v>279</v>
      </c>
      <c r="F19" s="130" t="s">
        <v>280</v>
      </c>
      <c r="G19" s="133"/>
      <c r="H19" s="130" t="s">
        <v>18</v>
      </c>
      <c r="I19" s="86"/>
      <c r="J19" s="130"/>
      <c r="K19" s="82"/>
      <c r="L19" s="82" t="s">
        <v>18</v>
      </c>
      <c r="M19" s="123" t="s">
        <v>281</v>
      </c>
      <c r="N19" s="124"/>
      <c r="O19" s="124"/>
      <c r="P19" s="124"/>
    </row>
    <row r="20" spans="1:16" ht="76.5" x14ac:dyDescent="0.25">
      <c r="A20" s="135" t="s">
        <v>18</v>
      </c>
      <c r="B20" s="125" t="s">
        <v>282</v>
      </c>
      <c r="C20" s="125" t="s">
        <v>25</v>
      </c>
      <c r="D20" s="93">
        <v>12000</v>
      </c>
      <c r="E20" s="125" t="s">
        <v>283</v>
      </c>
      <c r="F20" s="134" t="s">
        <v>284</v>
      </c>
      <c r="G20" s="136"/>
      <c r="H20" s="134" t="s">
        <v>18</v>
      </c>
      <c r="I20" s="134"/>
      <c r="J20" s="135"/>
      <c r="K20" s="92"/>
      <c r="L20" s="92" t="s">
        <v>23</v>
      </c>
      <c r="M20" s="123" t="s">
        <v>133</v>
      </c>
      <c r="N20" s="124"/>
      <c r="O20" s="124"/>
      <c r="P20" s="124"/>
    </row>
    <row r="21" spans="1:16" ht="76.5" x14ac:dyDescent="0.25">
      <c r="A21" s="123" t="s">
        <v>22</v>
      </c>
      <c r="B21" s="122" t="s">
        <v>282</v>
      </c>
      <c r="C21" s="122" t="s">
        <v>285</v>
      </c>
      <c r="D21" s="81">
        <v>4800</v>
      </c>
      <c r="E21" s="122" t="s">
        <v>286</v>
      </c>
      <c r="F21" s="123"/>
      <c r="G21" s="119"/>
      <c r="H21" s="123" t="s">
        <v>61</v>
      </c>
      <c r="I21" s="123"/>
      <c r="J21" s="123"/>
      <c r="K21" s="120"/>
      <c r="L21" s="120"/>
      <c r="M21" s="123"/>
      <c r="N21" s="124"/>
      <c r="O21" s="124"/>
      <c r="P21" s="123"/>
    </row>
    <row r="22" spans="1:16" ht="76.5" x14ac:dyDescent="0.25">
      <c r="A22" s="123" t="s">
        <v>22</v>
      </c>
      <c r="B22" s="122" t="s">
        <v>282</v>
      </c>
      <c r="C22" s="122" t="s">
        <v>31</v>
      </c>
      <c r="D22" s="81">
        <v>1000000</v>
      </c>
      <c r="E22" s="122" t="s">
        <v>287</v>
      </c>
      <c r="F22" s="123"/>
      <c r="G22" s="119"/>
      <c r="H22" s="123" t="s">
        <v>61</v>
      </c>
      <c r="I22" s="123"/>
      <c r="J22" s="123"/>
      <c r="K22" s="120"/>
      <c r="L22" s="120"/>
      <c r="M22" s="123"/>
      <c r="N22" s="124"/>
      <c r="O22" s="124"/>
      <c r="P22" s="124"/>
    </row>
    <row r="23" spans="1:16" x14ac:dyDescent="0.25">
      <c r="A23" s="123" t="s">
        <v>22</v>
      </c>
      <c r="B23" s="122" t="s">
        <v>288</v>
      </c>
      <c r="C23" s="122" t="s">
        <v>289</v>
      </c>
      <c r="D23" s="81">
        <v>25000</v>
      </c>
      <c r="E23" s="122"/>
      <c r="F23" s="123"/>
      <c r="G23" s="119"/>
      <c r="H23" s="123" t="s">
        <v>61</v>
      </c>
      <c r="I23" s="123"/>
      <c r="J23" s="123"/>
      <c r="K23" s="120"/>
      <c r="L23" s="120"/>
      <c r="M23" s="123"/>
      <c r="N23" s="124"/>
      <c r="O23" s="124"/>
      <c r="P23" s="123"/>
    </row>
    <row r="24" spans="1:16" ht="102" x14ac:dyDescent="0.25">
      <c r="A24" s="124" t="s">
        <v>18</v>
      </c>
      <c r="B24" s="122" t="s">
        <v>290</v>
      </c>
      <c r="C24" s="122" t="s">
        <v>291</v>
      </c>
      <c r="D24" s="81">
        <v>70000</v>
      </c>
      <c r="E24" s="122" t="s">
        <v>292</v>
      </c>
      <c r="F24" s="123" t="s">
        <v>293</v>
      </c>
      <c r="G24" s="119" t="s">
        <v>294</v>
      </c>
      <c r="H24" s="123" t="s">
        <v>61</v>
      </c>
      <c r="I24" s="123" t="s">
        <v>331</v>
      </c>
      <c r="J24" s="124"/>
      <c r="K24" s="120"/>
      <c r="L24" s="120"/>
      <c r="M24" s="123"/>
      <c r="N24" s="124"/>
      <c r="O24" s="124"/>
      <c r="P24" s="124"/>
    </row>
    <row r="25" spans="1:16" ht="25.5" x14ac:dyDescent="0.25">
      <c r="A25" s="123" t="s">
        <v>22</v>
      </c>
      <c r="B25" s="122" t="s">
        <v>290</v>
      </c>
      <c r="C25" s="122" t="s">
        <v>295</v>
      </c>
      <c r="D25" s="81">
        <v>10000</v>
      </c>
      <c r="E25" s="121" t="s">
        <v>296</v>
      </c>
      <c r="F25" s="123"/>
      <c r="G25" s="119"/>
      <c r="H25" s="123" t="s">
        <v>61</v>
      </c>
      <c r="I25" s="123"/>
      <c r="J25" s="124"/>
      <c r="K25" s="120"/>
      <c r="L25" s="120"/>
      <c r="M25" s="123"/>
      <c r="N25" s="124"/>
      <c r="O25" s="124"/>
      <c r="P25" s="124"/>
    </row>
    <row r="26" spans="1:16" ht="89.25" x14ac:dyDescent="0.25">
      <c r="A26" s="134" t="s">
        <v>22</v>
      </c>
      <c r="B26" s="125" t="s">
        <v>297</v>
      </c>
      <c r="C26" s="125" t="s">
        <v>338</v>
      </c>
      <c r="D26" s="93">
        <v>10000</v>
      </c>
      <c r="E26" s="125" t="s">
        <v>298</v>
      </c>
      <c r="F26" s="134"/>
      <c r="G26" s="136"/>
      <c r="H26" s="134" t="s">
        <v>18</v>
      </c>
      <c r="I26" s="94"/>
      <c r="J26" s="134"/>
      <c r="K26" s="92"/>
      <c r="L26" s="92" t="s">
        <v>23</v>
      </c>
      <c r="M26" s="123" t="s">
        <v>299</v>
      </c>
      <c r="N26" s="124"/>
      <c r="O26" s="124"/>
      <c r="P26" s="124"/>
    </row>
    <row r="27" spans="1:16" ht="51" x14ac:dyDescent="0.25">
      <c r="A27" s="123" t="s">
        <v>22</v>
      </c>
      <c r="B27" s="122" t="s">
        <v>297</v>
      </c>
      <c r="C27" s="122" t="s">
        <v>300</v>
      </c>
      <c r="D27" s="81">
        <v>500</v>
      </c>
      <c r="E27" s="122" t="s">
        <v>301</v>
      </c>
      <c r="F27" s="123"/>
      <c r="G27" s="119"/>
      <c r="H27" s="123" t="s">
        <v>61</v>
      </c>
      <c r="I27" s="123"/>
      <c r="J27" s="124"/>
      <c r="K27" s="120"/>
      <c r="L27" s="120"/>
      <c r="M27" s="123"/>
      <c r="N27" s="124"/>
      <c r="O27" s="124"/>
      <c r="P27" s="124"/>
    </row>
    <row r="28" spans="1:16" ht="102" x14ac:dyDescent="0.25">
      <c r="A28" s="123" t="s">
        <v>22</v>
      </c>
      <c r="B28" s="122" t="s">
        <v>302</v>
      </c>
      <c r="C28" s="122" t="s">
        <v>303</v>
      </c>
      <c r="D28" s="81">
        <v>1200</v>
      </c>
      <c r="E28" s="122" t="s">
        <v>304</v>
      </c>
      <c r="F28" s="123"/>
      <c r="G28" s="119"/>
      <c r="H28" s="122" t="s">
        <v>61</v>
      </c>
      <c r="I28" s="123"/>
      <c r="J28" s="123"/>
      <c r="K28" s="120"/>
      <c r="L28" s="120"/>
      <c r="M28" s="123"/>
      <c r="N28" s="124"/>
      <c r="O28" s="124"/>
      <c r="P28" s="124"/>
    </row>
    <row r="29" spans="1:16" ht="63.75" x14ac:dyDescent="0.25">
      <c r="A29" s="123" t="s">
        <v>22</v>
      </c>
      <c r="B29" s="122" t="s">
        <v>302</v>
      </c>
      <c r="C29" s="122" t="s">
        <v>305</v>
      </c>
      <c r="D29" s="81">
        <v>1000</v>
      </c>
      <c r="E29" s="122" t="s">
        <v>306</v>
      </c>
      <c r="F29" s="123"/>
      <c r="G29" s="119"/>
      <c r="H29" s="123" t="s">
        <v>61</v>
      </c>
      <c r="I29" s="121"/>
      <c r="J29" s="123"/>
      <c r="K29" s="120"/>
      <c r="L29" s="120"/>
      <c r="M29" s="123"/>
      <c r="N29" s="124"/>
      <c r="O29" s="124"/>
      <c r="P29" s="124"/>
    </row>
    <row r="30" spans="1:16" ht="102" x14ac:dyDescent="0.25">
      <c r="A30" s="124" t="s">
        <v>21</v>
      </c>
      <c r="B30" s="122" t="s">
        <v>302</v>
      </c>
      <c r="C30" s="122" t="s">
        <v>307</v>
      </c>
      <c r="D30" s="81">
        <v>20000</v>
      </c>
      <c r="E30" s="122" t="s">
        <v>308</v>
      </c>
      <c r="F30" s="123" t="s">
        <v>309</v>
      </c>
      <c r="G30" s="119"/>
      <c r="H30" s="123" t="s">
        <v>61</v>
      </c>
      <c r="I30" s="121" t="s">
        <v>332</v>
      </c>
      <c r="J30" s="123"/>
      <c r="K30" s="120"/>
      <c r="L30" s="120"/>
      <c r="M30" s="123"/>
      <c r="N30" s="124"/>
      <c r="O30" s="124"/>
      <c r="P30" s="124"/>
    </row>
    <row r="31" spans="1:16" ht="51" x14ac:dyDescent="0.25">
      <c r="A31" s="124" t="s">
        <v>21</v>
      </c>
      <c r="B31" s="123" t="s">
        <v>310</v>
      </c>
      <c r="C31" s="123" t="s">
        <v>311</v>
      </c>
      <c r="D31" s="81">
        <v>3000</v>
      </c>
      <c r="E31" s="123"/>
      <c r="F31" s="123" t="s">
        <v>312</v>
      </c>
      <c r="G31" s="119" t="s">
        <v>313</v>
      </c>
      <c r="H31" s="123" t="s">
        <v>61</v>
      </c>
      <c r="I31" s="123" t="s">
        <v>314</v>
      </c>
      <c r="J31" s="123"/>
      <c r="K31" s="120"/>
      <c r="L31" s="120"/>
      <c r="M31" s="123"/>
      <c r="N31" s="124"/>
      <c r="O31" s="124"/>
      <c r="P31" s="124"/>
    </row>
    <row r="32" spans="1:16" ht="51" x14ac:dyDescent="0.25">
      <c r="A32" s="124" t="s">
        <v>21</v>
      </c>
      <c r="B32" s="123" t="s">
        <v>310</v>
      </c>
      <c r="C32" s="123" t="s">
        <v>315</v>
      </c>
      <c r="D32" s="81">
        <v>5000</v>
      </c>
      <c r="E32" s="123"/>
      <c r="F32" s="123" t="s">
        <v>312</v>
      </c>
      <c r="G32" s="123" t="s">
        <v>316</v>
      </c>
      <c r="H32" s="123" t="s">
        <v>61</v>
      </c>
      <c r="I32" s="123" t="s">
        <v>314</v>
      </c>
      <c r="J32" s="123"/>
      <c r="K32" s="120"/>
      <c r="L32" s="120"/>
      <c r="M32" s="123"/>
      <c r="N32" s="124"/>
      <c r="O32" s="124"/>
      <c r="P32" s="124"/>
    </row>
    <row r="33" spans="1:16" ht="51" x14ac:dyDescent="0.25">
      <c r="A33" s="124" t="s">
        <v>21</v>
      </c>
      <c r="B33" s="123" t="s">
        <v>310</v>
      </c>
      <c r="C33" s="123" t="s">
        <v>317</v>
      </c>
      <c r="D33" s="81">
        <v>3000</v>
      </c>
      <c r="E33" s="123"/>
      <c r="F33" s="123" t="s">
        <v>312</v>
      </c>
      <c r="G33" s="123" t="s">
        <v>316</v>
      </c>
      <c r="H33" s="123" t="s">
        <v>61</v>
      </c>
      <c r="I33" s="123" t="s">
        <v>314</v>
      </c>
      <c r="J33" s="123"/>
      <c r="K33" s="120"/>
      <c r="L33" s="120"/>
      <c r="M33" s="123"/>
      <c r="N33" s="124"/>
      <c r="O33" s="124"/>
      <c r="P33" s="124"/>
    </row>
    <row r="34" spans="1:16" ht="127.5" x14ac:dyDescent="0.25">
      <c r="A34" s="137"/>
      <c r="B34" s="131" t="s">
        <v>318</v>
      </c>
      <c r="C34" s="131" t="s">
        <v>319</v>
      </c>
      <c r="D34" s="85">
        <v>35000</v>
      </c>
      <c r="E34" s="131" t="s">
        <v>324</v>
      </c>
      <c r="F34" s="131" t="s">
        <v>1</v>
      </c>
      <c r="G34" s="131"/>
      <c r="H34" s="131" t="s">
        <v>18</v>
      </c>
      <c r="I34" s="131" t="s">
        <v>321</v>
      </c>
      <c r="J34" s="131" t="s">
        <v>322</v>
      </c>
      <c r="K34" s="82" t="s">
        <v>333</v>
      </c>
      <c r="L34" s="82" t="s">
        <v>18</v>
      </c>
      <c r="M34" s="123" t="s">
        <v>334</v>
      </c>
      <c r="N34" s="124"/>
      <c r="O34" s="124"/>
      <c r="P34" s="124"/>
    </row>
    <row r="35" spans="1:16" ht="25.5" x14ac:dyDescent="0.25">
      <c r="A35" s="127"/>
      <c r="B35" s="122" t="s">
        <v>318</v>
      </c>
      <c r="C35" s="122" t="s">
        <v>323</v>
      </c>
      <c r="D35" s="81">
        <v>3500</v>
      </c>
      <c r="E35" s="122" t="s">
        <v>320</v>
      </c>
      <c r="F35" s="122" t="s">
        <v>1</v>
      </c>
      <c r="G35" s="122"/>
      <c r="H35" s="122" t="s">
        <v>61</v>
      </c>
      <c r="I35" s="122"/>
      <c r="J35" s="122"/>
      <c r="K35" s="120"/>
      <c r="L35" s="120"/>
      <c r="M35" s="123"/>
      <c r="N35" s="124"/>
      <c r="O35" s="124"/>
      <c r="P35" s="124"/>
    </row>
    <row r="36" spans="1:16" x14ac:dyDescent="0.25">
      <c r="D36" s="60">
        <f>SUM(D19:D35)</f>
        <v>1404000</v>
      </c>
    </row>
    <row r="38" spans="1:16" x14ac:dyDescent="0.25">
      <c r="D38" s="42"/>
      <c r="E38" s="42"/>
    </row>
    <row r="39" spans="1:16" x14ac:dyDescent="0.25">
      <c r="D39" s="118">
        <f>COUNTIF(H2:H35,"High")</f>
        <v>9</v>
      </c>
      <c r="E39" s="118" t="s">
        <v>214</v>
      </c>
    </row>
    <row r="40" spans="1:16" x14ac:dyDescent="0.25">
      <c r="D40" s="118">
        <f>COUNTIF(H2:H35,"Low")</f>
        <v>25</v>
      </c>
      <c r="E40" s="118" t="s">
        <v>215</v>
      </c>
    </row>
    <row r="41" spans="1:16" x14ac:dyDescent="0.25">
      <c r="D41" s="118">
        <f>COUNTA(H2:H35)</f>
        <v>34</v>
      </c>
      <c r="E41" s="118" t="s">
        <v>44</v>
      </c>
    </row>
  </sheetData>
  <autoFilter ref="A1:P36"/>
  <pageMargins left="0.75" right="0.75" top="1" bottom="1" header="0.27777777777777801" footer="0.51180555555555596"/>
  <pageSetup scale="32" firstPageNumber="0" fitToHeight="0" orientation="landscape" horizontalDpi="300" verticalDpi="300" r:id="rId1"/>
  <headerFooter alignWithMargins="0">
    <oddHeader>&amp;C&amp;"Verdana,Bold"&amp;12Equipment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One-Time B Budget</vt:lpstr>
      <vt:lpstr>Ongoing B Budget</vt:lpstr>
      <vt:lpstr>Facilities and Equipment</vt:lpstr>
      <vt:lpstr>'Facilities and Equipment'!Print_Titles</vt:lpstr>
      <vt:lpstr>'One-Time B Budget'!Print_Titles</vt:lpstr>
      <vt:lpstr>'Ongoing B Budget'!Print_Titles</vt:lpstr>
      <vt:lpstr>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Bernata Slater</dc:creator>
  <cp:lastModifiedBy>FHDA</cp:lastModifiedBy>
  <cp:lastPrinted>2018-06-05T23:41:44Z</cp:lastPrinted>
  <dcterms:created xsi:type="dcterms:W3CDTF">2016-05-30T13:36:28Z</dcterms:created>
  <dcterms:modified xsi:type="dcterms:W3CDTF">2018-06-05T23:42:20Z</dcterms:modified>
</cp:coreProperties>
</file>